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980" windowHeight="7755"/>
  </bookViews>
  <sheets>
    <sheet name="Escobar Period 1" sheetId="6" r:id="rId1"/>
    <sheet name="Escobar Period 2" sheetId="1" r:id="rId2"/>
    <sheet name="Escobar Period 3" sheetId="5" r:id="rId3"/>
    <sheet name="Escobar Period 4" sheetId="3" r:id="rId4"/>
    <sheet name="Escobar Period 5" sheetId="4" r:id="rId5"/>
  </sheets>
  <calcPr calcId="145621"/>
</workbook>
</file>

<file path=xl/calcChain.xml><?xml version="1.0" encoding="utf-8"?>
<calcChain xmlns="http://schemas.openxmlformats.org/spreadsheetml/2006/main">
  <c r="Y62" i="5" l="1"/>
  <c r="P62" i="5"/>
  <c r="Y61" i="5"/>
  <c r="Y60" i="5"/>
  <c r="O59" i="5"/>
  <c r="O58" i="5"/>
  <c r="O62" i="5" s="1"/>
  <c r="Y54" i="5"/>
  <c r="Y53" i="5"/>
  <c r="Y52" i="5"/>
  <c r="U52" i="5"/>
  <c r="K52" i="5"/>
  <c r="Y51" i="5"/>
  <c r="U51" i="5"/>
  <c r="K51" i="5"/>
  <c r="V50" i="5"/>
  <c r="U50" i="5"/>
  <c r="L50" i="5"/>
  <c r="K50" i="5"/>
  <c r="I42" i="5"/>
  <c r="I45" i="4" l="1"/>
  <c r="I46" i="3" l="1"/>
  <c r="I45" i="3"/>
  <c r="Q44" i="3"/>
  <c r="Q43" i="3"/>
  <c r="Q42" i="3"/>
  <c r="K42" i="3"/>
  <c r="J42" i="3"/>
  <c r="Z66" i="1" l="1"/>
  <c r="X63" i="1"/>
  <c r="X61" i="1"/>
  <c r="X60" i="1"/>
  <c r="X59" i="1"/>
  <c r="X58" i="1"/>
  <c r="O58" i="1"/>
  <c r="X57" i="1"/>
  <c r="X56" i="1"/>
  <c r="X55" i="1"/>
  <c r="X54" i="1"/>
  <c r="X52" i="1"/>
  <c r="X51" i="1"/>
  <c r="M51" i="1"/>
  <c r="X50" i="1"/>
  <c r="M50" i="1"/>
  <c r="T49" i="1"/>
  <c r="M49" i="1"/>
  <c r="X48" i="1"/>
  <c r="M48" i="1"/>
  <c r="X47" i="1"/>
  <c r="M47" i="1"/>
  <c r="M55" i="1" s="1"/>
  <c r="M46" i="1"/>
  <c r="M53" i="1" s="1"/>
  <c r="J46" i="1"/>
  <c r="M54" i="1" l="1"/>
</calcChain>
</file>

<file path=xl/sharedStrings.xml><?xml version="1.0" encoding="utf-8"?>
<sst xmlns="http://schemas.openxmlformats.org/spreadsheetml/2006/main" count="3551" uniqueCount="539">
  <si>
    <t>21440</t>
  </si>
  <si>
    <t>F</t>
  </si>
  <si>
    <t>College Prep</t>
  </si>
  <si>
    <t>2</t>
  </si>
  <si>
    <t>21488</t>
  </si>
  <si>
    <t>M</t>
  </si>
  <si>
    <t>1</t>
  </si>
  <si>
    <t>Science,Technology,Engineering &amp; Mathematics</t>
  </si>
  <si>
    <t>21665</t>
  </si>
  <si>
    <t>22083</t>
  </si>
  <si>
    <t>21866</t>
  </si>
  <si>
    <t>20702</t>
  </si>
  <si>
    <t>Resource/SDP</t>
  </si>
  <si>
    <t>21417</t>
  </si>
  <si>
    <t>21223</t>
  </si>
  <si>
    <t>20524</t>
  </si>
  <si>
    <t>20714</t>
  </si>
  <si>
    <t>21748</t>
  </si>
  <si>
    <t>20734</t>
  </si>
  <si>
    <t>21182</t>
  </si>
  <si>
    <t>20772</t>
  </si>
  <si>
    <t>21616</t>
  </si>
  <si>
    <t>20558</t>
  </si>
  <si>
    <t>20815</t>
  </si>
  <si>
    <t>21141</t>
  </si>
  <si>
    <t>21197</t>
  </si>
  <si>
    <t>20856</t>
  </si>
  <si>
    <t>20864</t>
  </si>
  <si>
    <t>21260</t>
  </si>
  <si>
    <t>21977</t>
  </si>
  <si>
    <t>20926</t>
  </si>
  <si>
    <t>21335</t>
  </si>
  <si>
    <t>21779</t>
  </si>
  <si>
    <t>20490</t>
  </si>
  <si>
    <t>21892</t>
  </si>
  <si>
    <t>20991</t>
  </si>
  <si>
    <t>21277</t>
  </si>
  <si>
    <t>20623</t>
  </si>
  <si>
    <t>Resource</t>
  </si>
  <si>
    <t>21948</t>
  </si>
  <si>
    <t>21328</t>
  </si>
  <si>
    <t>20498</t>
  </si>
  <si>
    <t>21018</t>
  </si>
  <si>
    <t>21458</t>
  </si>
  <si>
    <t>21354</t>
  </si>
  <si>
    <t>Global History of Ideas</t>
  </si>
  <si>
    <t>23759</t>
  </si>
  <si>
    <t>4</t>
  </si>
  <si>
    <t>26211</t>
  </si>
  <si>
    <t>20507</t>
  </si>
  <si>
    <t>21849</t>
  </si>
  <si>
    <t>20717</t>
  </si>
  <si>
    <t>21154</t>
  </si>
  <si>
    <t>21706</t>
  </si>
  <si>
    <t>21933</t>
  </si>
  <si>
    <t>21720</t>
  </si>
  <si>
    <t>21156</t>
  </si>
  <si>
    <t>20776</t>
  </si>
  <si>
    <t>21466</t>
  </si>
  <si>
    <t>21550</t>
  </si>
  <si>
    <t>21503</t>
  </si>
  <si>
    <t>21740</t>
  </si>
  <si>
    <t>20836</t>
  </si>
  <si>
    <t>26344</t>
  </si>
  <si>
    <t>23653</t>
  </si>
  <si>
    <t>23611</t>
  </si>
  <si>
    <t>24628</t>
  </si>
  <si>
    <t>21204</t>
  </si>
  <si>
    <t>21495</t>
  </si>
  <si>
    <t>21233</t>
  </si>
  <si>
    <t>21496</t>
  </si>
  <si>
    <t>21289</t>
  </si>
  <si>
    <t>21468</t>
  </si>
  <si>
    <t>20591</t>
  </si>
  <si>
    <t>24782</t>
  </si>
  <si>
    <t>21545</t>
  </si>
  <si>
    <t>21833</t>
  </si>
  <si>
    <t>21837</t>
  </si>
  <si>
    <t>24072</t>
  </si>
  <si>
    <t>23544</t>
  </si>
  <si>
    <t>20965</t>
  </si>
  <si>
    <t>21548</t>
  </si>
  <si>
    <t>21467</t>
  </si>
  <si>
    <t>20500</t>
  </si>
  <si>
    <t>5</t>
  </si>
  <si>
    <t>21934</t>
  </si>
  <si>
    <t>20674</t>
  </si>
  <si>
    <t>21434</t>
  </si>
  <si>
    <t>20709</t>
  </si>
  <si>
    <t>22411</t>
  </si>
  <si>
    <t>20530</t>
  </si>
  <si>
    <t>20782</t>
  </si>
  <si>
    <t>20796</t>
  </si>
  <si>
    <t>20798</t>
  </si>
  <si>
    <t>21480</t>
  </si>
  <si>
    <t>21337</t>
  </si>
  <si>
    <t>20823</t>
  </si>
  <si>
    <t>21617</t>
  </si>
  <si>
    <t>20562</t>
  </si>
  <si>
    <t>21101</t>
  </si>
  <si>
    <t>20473</t>
  </si>
  <si>
    <t>25200</t>
  </si>
  <si>
    <t>20852</t>
  </si>
  <si>
    <t>21604</t>
  </si>
  <si>
    <t>20884</t>
  </si>
  <si>
    <t>21369</t>
  </si>
  <si>
    <t>20940</t>
  </si>
  <si>
    <t>20596</t>
  </si>
  <si>
    <t>21471</t>
  </si>
  <si>
    <t>20952</t>
  </si>
  <si>
    <t>21460</t>
  </si>
  <si>
    <t>20606</t>
  </si>
  <si>
    <t>20608</t>
  </si>
  <si>
    <t>21226</t>
  </si>
  <si>
    <t>21208</t>
  </si>
  <si>
    <t>20628</t>
  </si>
  <si>
    <t>21273</t>
  </si>
  <si>
    <t>21053</t>
  </si>
  <si>
    <t>20653</t>
  </si>
  <si>
    <t>21025</t>
  </si>
  <si>
    <t>Student Id</t>
  </si>
  <si>
    <t>Gender</t>
  </si>
  <si>
    <t>Student House Team</t>
  </si>
  <si>
    <t>Period</t>
  </si>
  <si>
    <r>
      <rPr>
        <b/>
        <sz val="11"/>
        <color rgb="FFFF0000"/>
        <rFont val="Calibri"/>
        <family val="2"/>
        <scheme val="minor"/>
      </rPr>
      <t>Section 1</t>
    </r>
    <r>
      <rPr>
        <b/>
        <sz val="11"/>
        <color theme="1"/>
        <rFont val="Calibri"/>
        <family val="2"/>
        <scheme val="minor"/>
      </rPr>
      <t>: General Info</t>
    </r>
  </si>
  <si>
    <r>
      <rPr>
        <b/>
        <sz val="11"/>
        <color rgb="FFFF0000"/>
        <rFont val="Calibri"/>
        <family val="2"/>
        <scheme val="minor"/>
      </rPr>
      <t>Section 2</t>
    </r>
    <r>
      <rPr>
        <b/>
        <sz val="11"/>
        <color theme="1"/>
        <rFont val="Calibri"/>
        <family val="2"/>
        <scheme val="minor"/>
      </rPr>
      <t>: 4yr College</t>
    </r>
  </si>
  <si>
    <r>
      <rPr>
        <b/>
        <sz val="11"/>
        <color rgb="FFFF0000"/>
        <rFont val="Calibri"/>
        <family val="2"/>
        <scheme val="minor"/>
      </rPr>
      <t>Section 3:</t>
    </r>
    <r>
      <rPr>
        <sz val="11"/>
        <color rgb="FFFF0000"/>
        <rFont val="Calibri"/>
        <scheme val="minor"/>
      </rPr>
      <t xml:space="preserve"> </t>
    </r>
    <r>
      <rPr>
        <b/>
        <sz val="11"/>
        <rFont val="Calibri"/>
        <scheme val="minor"/>
      </rPr>
      <t>2yr College Attendance</t>
    </r>
  </si>
  <si>
    <r>
      <t xml:space="preserve">Section 4: </t>
    </r>
    <r>
      <rPr>
        <b/>
        <sz val="11"/>
        <rFont val="Calibri"/>
        <scheme val="minor"/>
      </rPr>
      <t>Scholarships</t>
    </r>
  </si>
  <si>
    <r>
      <t xml:space="preserve">Section 5: </t>
    </r>
    <r>
      <rPr>
        <b/>
        <sz val="11"/>
        <rFont val="Calibri"/>
        <scheme val="minor"/>
      </rPr>
      <t>Prom</t>
    </r>
  </si>
  <si>
    <t>UC</t>
  </si>
  <si>
    <t>CSUS</t>
  </si>
  <si>
    <t>PRIVATE</t>
  </si>
  <si>
    <t>Out of State</t>
  </si>
  <si>
    <t>Overall Preference for College</t>
  </si>
  <si>
    <t># of 4yrs applied to (Fall '13)</t>
  </si>
  <si>
    <t>Applied?</t>
  </si>
  <si>
    <t>Accepted?</t>
  </si>
  <si>
    <t>UC#1</t>
  </si>
  <si>
    <t>UC#2</t>
  </si>
  <si>
    <t>UC#3</t>
  </si>
  <si>
    <t>Other</t>
  </si>
  <si>
    <t>CSU#1</t>
  </si>
  <si>
    <t>CSU#2</t>
  </si>
  <si>
    <t>CSU#3</t>
  </si>
  <si>
    <t>Private#1</t>
  </si>
  <si>
    <t>Private#2</t>
  </si>
  <si>
    <t>#1</t>
  </si>
  <si>
    <t>#2</t>
  </si>
  <si>
    <t>#3</t>
  </si>
  <si>
    <t>Attending?</t>
  </si>
  <si>
    <t>CCC #1</t>
  </si>
  <si>
    <t>CCC#2</t>
  </si>
  <si>
    <t>VA.</t>
  </si>
  <si>
    <t>VB.</t>
  </si>
  <si>
    <t>VC.</t>
  </si>
  <si>
    <t>VD.</t>
  </si>
  <si>
    <t>VIA.</t>
  </si>
  <si>
    <t>VIB.</t>
  </si>
  <si>
    <t>VIC.</t>
  </si>
  <si>
    <t>VID.</t>
  </si>
  <si>
    <t>VIE.</t>
  </si>
  <si>
    <t>N</t>
  </si>
  <si>
    <t>Y</t>
  </si>
  <si>
    <t>PB</t>
  </si>
  <si>
    <t>D</t>
  </si>
  <si>
    <t>D/T</t>
  </si>
  <si>
    <t>LACC</t>
  </si>
  <si>
    <t>PI</t>
  </si>
  <si>
    <t>COC</t>
  </si>
  <si>
    <t>L</t>
  </si>
  <si>
    <t>T</t>
  </si>
  <si>
    <t>SD</t>
  </si>
  <si>
    <t>SB</t>
  </si>
  <si>
    <t>R</t>
  </si>
  <si>
    <t xml:space="preserve">M, I </t>
  </si>
  <si>
    <t>USC</t>
  </si>
  <si>
    <t>PEPPERDINE</t>
  </si>
  <si>
    <t>UNIVERSITY OF PEPPERDINE</t>
  </si>
  <si>
    <t>USC ALUMNI SCHOLARSHIP</t>
  </si>
  <si>
    <t>LA</t>
  </si>
  <si>
    <t>SLO</t>
  </si>
  <si>
    <t>LB</t>
  </si>
  <si>
    <t>CAL POLY SAN LUIS OBISPO</t>
  </si>
  <si>
    <t>UCLA</t>
  </si>
  <si>
    <t>UCSD</t>
  </si>
  <si>
    <t>PC</t>
  </si>
  <si>
    <t>IVC</t>
  </si>
  <si>
    <t>SF</t>
  </si>
  <si>
    <t xml:space="preserve">F, SD </t>
  </si>
  <si>
    <t xml:space="preserve">MISSION COLLEGE </t>
  </si>
  <si>
    <t>EB</t>
  </si>
  <si>
    <t>SANTA MONICA COLLEGE</t>
  </si>
  <si>
    <t>O</t>
  </si>
  <si>
    <t xml:space="preserve">PORTLAND STATE UNIVERSITY </t>
  </si>
  <si>
    <t>SAN DIEGO STATE UNIVERSITY</t>
  </si>
  <si>
    <t>PORTLAND STATE UNIVERISTY</t>
  </si>
  <si>
    <t>PORLAND</t>
  </si>
  <si>
    <t>P</t>
  </si>
  <si>
    <t>C</t>
  </si>
  <si>
    <t>LM</t>
  </si>
  <si>
    <t>U OF PORTLAND</t>
  </si>
  <si>
    <t>MUSIC AUDITION SCHOLARSHIP</t>
  </si>
  <si>
    <t>I</t>
  </si>
  <si>
    <t>UNIVERSITY OF LA VERNE</t>
  </si>
  <si>
    <t>NORTHERN ARIZONA UNIVERSITY</t>
  </si>
  <si>
    <t>UCM</t>
  </si>
  <si>
    <t>MASONIC YOUTH ORDER SCHOLARSHIP</t>
  </si>
  <si>
    <t>FA</t>
  </si>
  <si>
    <t>DH</t>
  </si>
  <si>
    <t>CSUDH</t>
  </si>
  <si>
    <t>CSUN</t>
  </si>
  <si>
    <t>H</t>
  </si>
  <si>
    <t>HONOR ACADEMY SCHOLARSHIP</t>
  </si>
  <si>
    <t>S</t>
  </si>
  <si>
    <t>MB</t>
  </si>
  <si>
    <t>B</t>
  </si>
  <si>
    <t>CALTECH</t>
  </si>
  <si>
    <t>UCB</t>
  </si>
  <si>
    <t>TR</t>
  </si>
  <si>
    <t>USF</t>
  </si>
  <si>
    <t xml:space="preserve">SD </t>
  </si>
  <si>
    <t>SC</t>
  </si>
  <si>
    <t>SDSU</t>
  </si>
  <si>
    <t>LB, LA</t>
  </si>
  <si>
    <t>Y(LA)</t>
  </si>
  <si>
    <t>A</t>
  </si>
  <si>
    <t>SANTA CLARA</t>
  </si>
  <si>
    <t>LOYOLA,ST.MARY'S</t>
  </si>
  <si>
    <t>BOSTON U</t>
  </si>
  <si>
    <t>UNIVERISTY OF CHIVAGO</t>
  </si>
  <si>
    <t>BU</t>
  </si>
  <si>
    <t xml:space="preserve"> </t>
  </si>
  <si>
    <t>BROWN</t>
  </si>
  <si>
    <t>YALE</t>
  </si>
  <si>
    <t>CREIGHTON</t>
  </si>
  <si>
    <t>IGNATIUS OF LOYOLA</t>
  </si>
  <si>
    <t>E</t>
  </si>
  <si>
    <t xml:space="preserve">Y </t>
  </si>
  <si>
    <t xml:space="preserve">T </t>
  </si>
  <si>
    <t>LAMC</t>
  </si>
  <si>
    <t>ST MARY'S</t>
  </si>
  <si>
    <t>ST MARYS</t>
  </si>
  <si>
    <t>PRESIDENTIAL MERIT</t>
  </si>
  <si>
    <t>ST JOHNS</t>
  </si>
  <si>
    <t>UTAH</t>
  </si>
  <si>
    <t>BOWIE STATE</t>
  </si>
  <si>
    <t>PRESIDENTIAL SCHOLAR</t>
  </si>
  <si>
    <t>PAMONA</t>
  </si>
  <si>
    <t xml:space="preserve">PACIFIC </t>
  </si>
  <si>
    <t>CAL GRANT</t>
  </si>
  <si>
    <t>B,M,D,R,SC,SB</t>
  </si>
  <si>
    <t>PIERCE</t>
  </si>
  <si>
    <t>CSU APPLIED</t>
  </si>
  <si>
    <t>APPLIED</t>
  </si>
  <si>
    <t>DIDN’T APPLY</t>
  </si>
  <si>
    <t>UC APPS</t>
  </si>
  <si>
    <t>ACCEPTANCES</t>
  </si>
  <si>
    <t>CSU APPS</t>
  </si>
  <si>
    <t>CSU NON APPLIED</t>
  </si>
  <si>
    <t>sum-37</t>
  </si>
  <si>
    <t xml:space="preserve">S </t>
  </si>
  <si>
    <t>SAC</t>
  </si>
  <si>
    <t>Accepted</t>
  </si>
  <si>
    <t xml:space="preserve">C </t>
  </si>
  <si>
    <t>FR</t>
  </si>
  <si>
    <t>CH</t>
  </si>
  <si>
    <t>F/D</t>
  </si>
  <si>
    <t>SO</t>
  </si>
  <si>
    <t>PLNU</t>
  </si>
  <si>
    <t>WESTMONT</t>
  </si>
  <si>
    <t>AZUSA</t>
  </si>
  <si>
    <t>George Fox</t>
  </si>
  <si>
    <t>Seatle Pacific</t>
  </si>
  <si>
    <t>Lindfield</t>
  </si>
  <si>
    <t>Whitworth</t>
  </si>
  <si>
    <t>Westmont</t>
  </si>
  <si>
    <t>Sonoma</t>
  </si>
  <si>
    <t xml:space="preserve">Cultural Diversity Award </t>
  </si>
  <si>
    <t>SC;N, IV:N, SB;N</t>
  </si>
  <si>
    <t>RL</t>
  </si>
  <si>
    <t>ST.JOHNS</t>
  </si>
  <si>
    <t>Northern Arizona</t>
  </si>
  <si>
    <t>USD</t>
  </si>
  <si>
    <t xml:space="preserve">STVJACC Scholarship </t>
  </si>
  <si>
    <t>IV:N, LA:N, D:N,SB:N,SD;N</t>
  </si>
  <si>
    <t>PACIFIC</t>
  </si>
  <si>
    <t>SM</t>
  </si>
  <si>
    <t>SA</t>
  </si>
  <si>
    <t>OREGON</t>
  </si>
  <si>
    <t>COLORADO</t>
  </si>
  <si>
    <t>N COLORADO</t>
  </si>
  <si>
    <t>N ARIZONA</t>
  </si>
  <si>
    <t>CPSLO</t>
  </si>
  <si>
    <t>CPP</t>
  </si>
  <si>
    <t>UO</t>
  </si>
  <si>
    <t>LB:N</t>
  </si>
  <si>
    <t>SD:N</t>
  </si>
  <si>
    <t>MC</t>
  </si>
  <si>
    <t>UCSB</t>
  </si>
  <si>
    <t>IV</t>
  </si>
  <si>
    <t>D;N,SD;N</t>
  </si>
  <si>
    <t>SLO;N, LB;Y</t>
  </si>
  <si>
    <t>UCR</t>
  </si>
  <si>
    <t>ALL</t>
  </si>
  <si>
    <t>MH</t>
  </si>
  <si>
    <t>MP</t>
  </si>
  <si>
    <t xml:space="preserve">N </t>
  </si>
  <si>
    <t>SD;N, IV;N</t>
  </si>
  <si>
    <t>CHICO</t>
  </si>
  <si>
    <t>LB:N , P:N</t>
  </si>
  <si>
    <t>applied</t>
  </si>
  <si>
    <t>APPS</t>
  </si>
  <si>
    <t>acceptances</t>
  </si>
  <si>
    <t>CSU</t>
  </si>
  <si>
    <t>apps</t>
  </si>
  <si>
    <t>accieptances 20</t>
  </si>
  <si>
    <t>LA;5</t>
  </si>
  <si>
    <t>CSUN: 12</t>
  </si>
  <si>
    <t>cnt if</t>
  </si>
  <si>
    <t>B;3</t>
  </si>
  <si>
    <t>CHICO; 1</t>
  </si>
  <si>
    <t>M;1</t>
  </si>
  <si>
    <t>sum</t>
  </si>
  <si>
    <t>LB; 1</t>
  </si>
  <si>
    <t>SB;5</t>
  </si>
  <si>
    <t>count</t>
  </si>
  <si>
    <t>SF; 2</t>
  </si>
  <si>
    <t>SD;5</t>
  </si>
  <si>
    <t>SD; 3</t>
  </si>
  <si>
    <t>cnt</t>
  </si>
  <si>
    <t>R:2</t>
  </si>
  <si>
    <t>SLO; 3</t>
  </si>
  <si>
    <t>IV;4</t>
  </si>
  <si>
    <t>P; 2</t>
  </si>
  <si>
    <t>D:2</t>
  </si>
  <si>
    <t>LA: 1</t>
  </si>
  <si>
    <t>SC;1</t>
  </si>
  <si>
    <t>SO;1</t>
  </si>
  <si>
    <t>EB;</t>
  </si>
  <si>
    <t>20448</t>
  </si>
  <si>
    <t>3</t>
  </si>
  <si>
    <t>20499</t>
  </si>
  <si>
    <t>20564</t>
  </si>
  <si>
    <t>20637</t>
  </si>
  <si>
    <t>20682</t>
  </si>
  <si>
    <t>20711</t>
  </si>
  <si>
    <t>20767</t>
  </si>
  <si>
    <t>20793</t>
  </si>
  <si>
    <t>GLENDALE COMMUNITY COLLEGE</t>
  </si>
  <si>
    <t>20819</t>
  </si>
  <si>
    <t>20882</t>
  </si>
  <si>
    <t>20889</t>
  </si>
  <si>
    <t>N/Y,SA/Y</t>
  </si>
  <si>
    <t>SANTA MONICA</t>
  </si>
  <si>
    <t>21118</t>
  </si>
  <si>
    <t>TI</t>
  </si>
  <si>
    <t>21142</t>
  </si>
  <si>
    <t>21163</t>
  </si>
  <si>
    <t>I/Y</t>
  </si>
  <si>
    <t>21171</t>
  </si>
  <si>
    <t>FU</t>
  </si>
  <si>
    <t>N/Y,SD/N,CI/Y</t>
  </si>
  <si>
    <t>21205</t>
  </si>
  <si>
    <t>M/Y,D/N,I/N,R/Y,SC/Y,SD/N</t>
  </si>
  <si>
    <t>JVCC, LOCKHEAD MARTIN</t>
  </si>
  <si>
    <t>21221</t>
  </si>
  <si>
    <t>500-450</t>
  </si>
  <si>
    <t>21298</t>
  </si>
  <si>
    <t>MOUNT ST. MARY'S</t>
  </si>
  <si>
    <t>PRESIDENT AWARD AT MOUNT ST. MARY'S</t>
  </si>
  <si>
    <t>21318</t>
  </si>
  <si>
    <t>NYU</t>
  </si>
  <si>
    <t xml:space="preserve">UC RECOGNITION ACHIEVEMENT SCHOLARSHIP </t>
  </si>
  <si>
    <t>21353</t>
  </si>
  <si>
    <t>Pi</t>
  </si>
  <si>
    <t>21379</t>
  </si>
  <si>
    <t>SJ</t>
  </si>
  <si>
    <t>LB/N</t>
  </si>
  <si>
    <t>21423</t>
  </si>
  <si>
    <t>OCCIDENTAL</t>
  </si>
  <si>
    <t>BERKELY</t>
  </si>
  <si>
    <t>21579</t>
  </si>
  <si>
    <t>LA VALLEY</t>
  </si>
  <si>
    <t>LA MISSION</t>
  </si>
  <si>
    <t>21614</t>
  </si>
  <si>
    <t>LA/N,I/Y,SC/Y,SD/Y</t>
  </si>
  <si>
    <t>UNIVERSITY OF WASHINGTON SEATTLE</t>
  </si>
  <si>
    <t>WASHINGTON UNIVERSITY IN ST LOUIS</t>
  </si>
  <si>
    <t>UW SEATTLE</t>
  </si>
  <si>
    <t>WASHINGTON UNIVERSITY IN ST. LOUIS</t>
  </si>
  <si>
    <t>NEW FRESHMAN SCHOLARSHIP</t>
  </si>
  <si>
    <t>21642</t>
  </si>
  <si>
    <t>21683</t>
  </si>
  <si>
    <t>21797</t>
  </si>
  <si>
    <t>SMC</t>
  </si>
  <si>
    <t>21842</t>
  </si>
  <si>
    <t>B/N,I/N</t>
  </si>
  <si>
    <t>CSULB</t>
  </si>
  <si>
    <t>N/Y</t>
  </si>
  <si>
    <t>CAL LUTHERAN</t>
  </si>
  <si>
    <t>CSUF</t>
  </si>
  <si>
    <t>21872</t>
  </si>
  <si>
    <t>IDK</t>
  </si>
  <si>
    <t>21971</t>
  </si>
  <si>
    <t>22013</t>
  </si>
  <si>
    <t>ASU</t>
  </si>
  <si>
    <t>UNIVERSITY OF OREGON</t>
  </si>
  <si>
    <t>DON’T REMEMBER</t>
  </si>
  <si>
    <t>22081</t>
  </si>
  <si>
    <t>CSULA</t>
  </si>
  <si>
    <t>22256</t>
  </si>
  <si>
    <t>BAD DATA</t>
  </si>
  <si>
    <t>LAVC</t>
  </si>
  <si>
    <t>22373</t>
  </si>
  <si>
    <t>R/Y</t>
  </si>
  <si>
    <t>FU/Y</t>
  </si>
  <si>
    <t>ST. JOHN'S UNIVERSITY</t>
  </si>
  <si>
    <t>NAU</t>
  </si>
  <si>
    <t>23251</t>
  </si>
  <si>
    <t>23657</t>
  </si>
  <si>
    <t>ARIZONA STATE UNIVERSITY</t>
  </si>
  <si>
    <t>BIOLA</t>
  </si>
  <si>
    <t>TR D/T</t>
  </si>
  <si>
    <t>APP</t>
  </si>
  <si>
    <t>ACC</t>
  </si>
  <si>
    <t>ACCEPTED</t>
  </si>
  <si>
    <t xml:space="preserve">APPLIED </t>
  </si>
  <si>
    <t>SUM</t>
  </si>
  <si>
    <t>COUNTIF "0"</t>
  </si>
  <si>
    <t>COUNT IF 0</t>
  </si>
  <si>
    <t xml:space="preserve">COUNT </t>
  </si>
  <si>
    <t>COUNT</t>
  </si>
  <si>
    <t xml:space="preserve">MB </t>
  </si>
  <si>
    <t>CI</t>
  </si>
  <si>
    <t>20654</t>
  </si>
  <si>
    <t>M,SC</t>
  </si>
  <si>
    <t>N,N</t>
  </si>
  <si>
    <t>UCONN</t>
  </si>
  <si>
    <t>KU</t>
  </si>
  <si>
    <t>20655</t>
  </si>
  <si>
    <t>SB,I</t>
  </si>
  <si>
    <t>Y,Y</t>
  </si>
  <si>
    <t>UP</t>
  </si>
  <si>
    <t>UR</t>
  </si>
  <si>
    <t>DU</t>
  </si>
  <si>
    <t>WASHINGTON UNIVERSITY OF ST. LOUIS</t>
  </si>
  <si>
    <t>WUST</t>
  </si>
  <si>
    <t>PRESIDENT'S SCHOLARSHIP</t>
  </si>
  <si>
    <t>20687</t>
  </si>
  <si>
    <t>M,D</t>
  </si>
  <si>
    <t>SBC</t>
  </si>
  <si>
    <t>COC,M</t>
  </si>
  <si>
    <t>20857</t>
  </si>
  <si>
    <t>STANFORD</t>
  </si>
  <si>
    <t>UMICH</t>
  </si>
  <si>
    <t>NW</t>
  </si>
  <si>
    <t>CU</t>
  </si>
  <si>
    <t>NORTHWESTERN</t>
  </si>
  <si>
    <t>RICE</t>
  </si>
  <si>
    <t>YES</t>
  </si>
  <si>
    <t>DT</t>
  </si>
  <si>
    <t>21046</t>
  </si>
  <si>
    <t>I,R,SB,D</t>
  </si>
  <si>
    <t>N,Y,Y,Y</t>
  </si>
  <si>
    <t>CHANCELLOR'S AWARD</t>
  </si>
  <si>
    <t>21137</t>
  </si>
  <si>
    <t>21148</t>
  </si>
  <si>
    <t>CL</t>
  </si>
  <si>
    <t>PRINSTON</t>
  </si>
  <si>
    <t>VANDERBILT</t>
  </si>
  <si>
    <t>DUKE UNIVERSITY,WILLAMETTE UNIVERSITY</t>
  </si>
  <si>
    <t>N,Y</t>
  </si>
  <si>
    <t>DUKE</t>
  </si>
  <si>
    <t>21158</t>
  </si>
  <si>
    <t>AZUSA PACIFIC</t>
  </si>
  <si>
    <t>MT. ST. MARY'S</t>
  </si>
  <si>
    <t>GRAND CANYON UNIVERSITY</t>
  </si>
  <si>
    <t>ARIZONA</t>
  </si>
  <si>
    <t>UMASS LOWELL</t>
  </si>
  <si>
    <t>ARIZONA STATE,COLORADO STATE</t>
  </si>
  <si>
    <t>UC LOS ANGELES</t>
  </si>
  <si>
    <t>BIOLA UNIVERSTY</t>
  </si>
  <si>
    <t>GRAND CANYON SERVANT SCHOLARSHIP</t>
  </si>
  <si>
    <t>21315</t>
  </si>
  <si>
    <t>UNIVERSITYOF CHICAGO</t>
  </si>
  <si>
    <t>COLLEGE OF WILLIAM AND MARY</t>
  </si>
  <si>
    <t>NY UNIVERSITY</t>
  </si>
  <si>
    <t>UMASS,FORDHAM,AMERICAN</t>
  </si>
  <si>
    <t>Y,Y,Y</t>
  </si>
  <si>
    <t>UNIVERSITY OF CHICAGO</t>
  </si>
  <si>
    <t>21317</t>
  </si>
  <si>
    <t>21357</t>
  </si>
  <si>
    <t>UNIVERSITY OF PENNSYLVANIA</t>
  </si>
  <si>
    <t>COLUMBIA</t>
  </si>
  <si>
    <t>HARVORD,PRINCETON,YALE</t>
  </si>
  <si>
    <t>N,N,N</t>
  </si>
  <si>
    <t>UCLA ALUMNI SCHOLARSHIP</t>
  </si>
  <si>
    <t>21409</t>
  </si>
  <si>
    <t xml:space="preserve">B </t>
  </si>
  <si>
    <t>RIVERSIDE,SB,SD</t>
  </si>
  <si>
    <t>Y,Y,N</t>
  </si>
  <si>
    <t>AMERICAN UNIVERSITY D.C.</t>
  </si>
  <si>
    <t>ST.JOHN</t>
  </si>
  <si>
    <t>DREXEL</t>
  </si>
  <si>
    <t>UC BERKELEY</t>
  </si>
  <si>
    <t>AMERICAN</t>
  </si>
  <si>
    <t>AFL SCHOLARSHIP</t>
  </si>
  <si>
    <t>21411</t>
  </si>
  <si>
    <t>I,R,SB,SC,D,SF</t>
  </si>
  <si>
    <t>Y,Y,Y,N,N,N</t>
  </si>
  <si>
    <t>LMU</t>
  </si>
  <si>
    <t>21412</t>
  </si>
  <si>
    <t>KIWANIS SCHOLARSHIP</t>
  </si>
  <si>
    <t>21486</t>
  </si>
  <si>
    <t>CMC</t>
  </si>
  <si>
    <t>USC,O</t>
  </si>
  <si>
    <t>HARVORD</t>
  </si>
  <si>
    <t>BOSTON COLLEGE</t>
  </si>
  <si>
    <t>UNIVERSITY OF MICHIGAN,CASE WESTERN RESERVE, WASHINGTON AND LEE UNIVERSITY</t>
  </si>
  <si>
    <t>21542</t>
  </si>
  <si>
    <t>WHITTIER COLLEGE</t>
  </si>
  <si>
    <t>21570</t>
  </si>
  <si>
    <t>21572</t>
  </si>
  <si>
    <t>CL,LM</t>
  </si>
  <si>
    <t>MERIT BASED SCHOLARSHIPS</t>
  </si>
  <si>
    <t>21577</t>
  </si>
  <si>
    <t>UC BERKELY</t>
  </si>
  <si>
    <t>21613</t>
  </si>
  <si>
    <t>UCI</t>
  </si>
  <si>
    <t>21861</t>
  </si>
  <si>
    <t>D,SB,I</t>
  </si>
  <si>
    <t>N,Y,Y</t>
  </si>
  <si>
    <t>PRINCETON</t>
  </si>
  <si>
    <t>VANDERBILT, NEW YORK, BOSTON</t>
  </si>
  <si>
    <t>21875</t>
  </si>
  <si>
    <t>D,R</t>
  </si>
  <si>
    <t>23304</t>
  </si>
  <si>
    <t>SC,SB,R,I</t>
  </si>
  <si>
    <t>N,N,Y,N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</si>
</sst>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scheme val="minor"/>
    </font>
    <font>
      <b/>
      <sz val="11"/>
      <name val="Calibri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1" fillId="0" borderId="0"/>
    <xf numFmtId="44" fontId="9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 applyBorder="1" applyAlignment="1">
      <alignment vertical="top"/>
    </xf>
    <xf numFmtId="0" fontId="2" fillId="0" borderId="1" xfId="1" applyFont="1" applyBorder="1" applyAlignment="1">
      <alignment vertical="top"/>
    </xf>
    <xf numFmtId="0" fontId="1" fillId="0" borderId="0" xfId="1" applyBorder="1"/>
    <xf numFmtId="0" fontId="2" fillId="0" borderId="2" xfId="0" applyFont="1" applyBorder="1" applyAlignment="1">
      <alignment vertical="top"/>
    </xf>
    <xf numFmtId="0" fontId="1" fillId="0" borderId="2" xfId="1" applyBorder="1"/>
    <xf numFmtId="0" fontId="2" fillId="0" borderId="2" xfId="1" applyFont="1" applyBorder="1" applyAlignment="1">
      <alignment vertical="top"/>
    </xf>
    <xf numFmtId="0" fontId="0" fillId="0" borderId="2" xfId="0" applyBorder="1"/>
    <xf numFmtId="0" fontId="0" fillId="0" borderId="0" xfId="0" applyAlignment="1">
      <alignment horizontal="center"/>
    </xf>
    <xf numFmtId="0" fontId="3" fillId="2" borderId="0" xfId="0" applyFont="1" applyFill="1" applyAlignment="1"/>
    <xf numFmtId="0" fontId="0" fillId="2" borderId="0" xfId="0" applyFill="1"/>
    <xf numFmtId="0" fontId="0" fillId="0" borderId="0" xfId="0" applyFill="1"/>
    <xf numFmtId="0" fontId="3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 wrapText="1" shrinkToFit="1"/>
    </xf>
    <xf numFmtId="0" fontId="3" fillId="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2" fillId="0" borderId="2" xfId="1" applyFont="1" applyBorder="1" applyAlignment="1">
      <alignment horizontal="left" vertical="top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6" fontId="0" fillId="0" borderId="0" xfId="0" applyNumberFormat="1"/>
    <xf numFmtId="44" fontId="0" fillId="0" borderId="0" xfId="2" applyFont="1"/>
    <xf numFmtId="0" fontId="2" fillId="0" borderId="4" xfId="0" applyFont="1" applyBorder="1" applyAlignment="1">
      <alignment vertical="top"/>
    </xf>
    <xf numFmtId="0" fontId="0" fillId="0" borderId="3" xfId="0" applyBorder="1"/>
    <xf numFmtId="0" fontId="0" fillId="0" borderId="4" xfId="0" applyBorder="1"/>
    <xf numFmtId="0" fontId="3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6"/>
  <sheetViews>
    <sheetView tabSelected="1" topLeftCell="AR1" workbookViewId="0">
      <selection activeCell="BI29" sqref="BI29"/>
    </sheetView>
  </sheetViews>
  <sheetFormatPr defaultRowHeight="15"/>
  <sheetData>
    <row r="1" spans="1:67" ht="15.75" thickBot="1">
      <c r="I1" s="9" t="s">
        <v>124</v>
      </c>
      <c r="J1" s="10"/>
      <c r="K1" s="48" t="s">
        <v>125</v>
      </c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BA1" s="49" t="s">
        <v>126</v>
      </c>
      <c r="BB1" s="49"/>
      <c r="BC1" s="49"/>
      <c r="BD1" s="49"/>
      <c r="BF1" s="50" t="s">
        <v>127</v>
      </c>
      <c r="BG1" s="50"/>
      <c r="BH1" s="50"/>
      <c r="BI1" s="50"/>
      <c r="BK1" s="50" t="s">
        <v>128</v>
      </c>
      <c r="BL1" s="50"/>
      <c r="BM1" s="50"/>
      <c r="BN1" s="50"/>
      <c r="BO1" s="50"/>
    </row>
    <row r="2" spans="1:67" ht="15.75" thickBot="1">
      <c r="F2" s="41"/>
      <c r="G2" s="41"/>
      <c r="H2" s="41"/>
      <c r="I2" s="11"/>
      <c r="J2" s="11"/>
      <c r="L2" s="51" t="s">
        <v>129</v>
      </c>
      <c r="M2" s="51"/>
      <c r="N2" s="51"/>
      <c r="O2" s="51"/>
      <c r="P2" s="51"/>
      <c r="Q2" s="51"/>
      <c r="R2" s="40"/>
      <c r="S2" s="11"/>
      <c r="V2" s="51" t="s">
        <v>130</v>
      </c>
      <c r="W2" s="51"/>
      <c r="X2" s="51"/>
      <c r="Y2" s="51"/>
      <c r="Z2" s="51"/>
      <c r="AA2" s="51"/>
      <c r="AB2" s="40"/>
      <c r="AC2" s="11"/>
      <c r="AE2" s="51" t="s">
        <v>131</v>
      </c>
      <c r="AF2" s="51"/>
      <c r="AG2" s="51"/>
      <c r="AH2" s="51"/>
      <c r="AI2" s="51"/>
      <c r="AJ2" s="51"/>
      <c r="AK2" s="51"/>
      <c r="AM2" s="51" t="s">
        <v>132</v>
      </c>
      <c r="AN2" s="51"/>
      <c r="AO2" s="51"/>
      <c r="AP2" s="51"/>
      <c r="AQ2" s="51"/>
      <c r="AR2" s="51"/>
      <c r="AS2" s="51"/>
      <c r="AT2" s="51"/>
      <c r="AU2" s="51"/>
      <c r="AW2" s="13"/>
      <c r="AX2" s="14" t="s">
        <v>133</v>
      </c>
      <c r="AY2" s="13"/>
      <c r="AZ2" s="15"/>
      <c r="BA2" s="49"/>
      <c r="BB2" s="49"/>
      <c r="BC2" s="49"/>
      <c r="BD2" s="49"/>
      <c r="BF2" s="50"/>
      <c r="BG2" s="50"/>
      <c r="BH2" s="50"/>
      <c r="BI2" s="50"/>
      <c r="BK2" s="50"/>
      <c r="BL2" s="50"/>
      <c r="BM2" s="50"/>
      <c r="BN2" s="50"/>
      <c r="BO2" s="50"/>
    </row>
    <row r="3" spans="1:67" ht="39" thickBot="1">
      <c r="A3" s="8" t="s">
        <v>120</v>
      </c>
      <c r="B3" s="8" t="s">
        <v>121</v>
      </c>
      <c r="D3" t="s">
        <v>122</v>
      </c>
      <c r="E3" s="8" t="s">
        <v>123</v>
      </c>
      <c r="F3" s="42"/>
      <c r="G3" s="42"/>
      <c r="H3" s="4"/>
      <c r="I3" s="16" t="s">
        <v>134</v>
      </c>
      <c r="J3" s="17"/>
      <c r="K3" s="18" t="s">
        <v>135</v>
      </c>
      <c r="L3" s="19" t="s">
        <v>136</v>
      </c>
      <c r="M3" s="20" t="s">
        <v>137</v>
      </c>
      <c r="N3" s="21"/>
      <c r="O3" s="22" t="s">
        <v>138</v>
      </c>
      <c r="P3" s="23"/>
      <c r="Q3" s="24" t="s">
        <v>139</v>
      </c>
      <c r="R3" s="25"/>
      <c r="S3" s="26" t="s">
        <v>140</v>
      </c>
      <c r="T3" s="17"/>
      <c r="U3" s="18" t="s">
        <v>135</v>
      </c>
      <c r="V3" s="19" t="s">
        <v>136</v>
      </c>
      <c r="W3" s="20" t="s">
        <v>141</v>
      </c>
      <c r="X3" s="21"/>
      <c r="Y3" s="27" t="s">
        <v>142</v>
      </c>
      <c r="Z3" s="21"/>
      <c r="AA3" s="28" t="s">
        <v>143</v>
      </c>
      <c r="AB3" s="29"/>
      <c r="AC3" s="26" t="s">
        <v>140</v>
      </c>
      <c r="AD3" s="30"/>
      <c r="AE3" s="18" t="s">
        <v>135</v>
      </c>
      <c r="AF3" s="19" t="s">
        <v>136</v>
      </c>
      <c r="AG3" s="31" t="s">
        <v>144</v>
      </c>
      <c r="AH3" s="21"/>
      <c r="AI3" s="22" t="s">
        <v>145</v>
      </c>
      <c r="AJ3" s="23"/>
      <c r="AK3" s="26" t="s">
        <v>140</v>
      </c>
      <c r="AL3" s="17"/>
      <c r="AM3" s="18" t="s">
        <v>135</v>
      </c>
      <c r="AN3" s="19" t="s">
        <v>136</v>
      </c>
      <c r="AO3" s="20" t="s">
        <v>146</v>
      </c>
      <c r="AP3" s="21"/>
      <c r="AQ3" s="22" t="s">
        <v>147</v>
      </c>
      <c r="AR3" s="29"/>
      <c r="AS3" s="24" t="s">
        <v>148</v>
      </c>
      <c r="AT3" s="25"/>
      <c r="AU3" s="26" t="s">
        <v>140</v>
      </c>
      <c r="AV3" s="17"/>
      <c r="AW3" s="20" t="s">
        <v>146</v>
      </c>
      <c r="AX3" s="27" t="s">
        <v>147</v>
      </c>
      <c r="AY3" s="20" t="s">
        <v>148</v>
      </c>
      <c r="AZ3" s="17"/>
      <c r="BA3" s="21" t="s">
        <v>149</v>
      </c>
      <c r="BB3" s="20" t="s">
        <v>150</v>
      </c>
      <c r="BC3" s="27" t="s">
        <v>151</v>
      </c>
      <c r="BD3" s="32" t="s">
        <v>140</v>
      </c>
      <c r="BE3" s="17"/>
      <c r="BF3" s="21" t="s">
        <v>152</v>
      </c>
      <c r="BG3" s="31" t="s">
        <v>153</v>
      </c>
      <c r="BH3" s="28" t="s">
        <v>154</v>
      </c>
      <c r="BI3" s="33" t="s">
        <v>155</v>
      </c>
      <c r="BJ3" s="17"/>
      <c r="BK3" s="34" t="s">
        <v>156</v>
      </c>
      <c r="BL3" s="35" t="s">
        <v>157</v>
      </c>
      <c r="BM3" s="36" t="s">
        <v>158</v>
      </c>
      <c r="BN3" s="21" t="s">
        <v>159</v>
      </c>
      <c r="BO3" s="27" t="s">
        <v>160</v>
      </c>
    </row>
    <row r="4" spans="1:67" ht="15.75" thickBot="1">
      <c r="A4" s="41" t="s">
        <v>434</v>
      </c>
      <c r="B4" s="41" t="s">
        <v>5</v>
      </c>
      <c r="C4" s="41" t="s">
        <v>3</v>
      </c>
      <c r="D4" s="41" t="s">
        <v>45</v>
      </c>
      <c r="E4" s="41" t="s">
        <v>6</v>
      </c>
      <c r="F4" s="4"/>
      <c r="G4" s="4"/>
      <c r="H4" s="4"/>
      <c r="I4">
        <v>9</v>
      </c>
      <c r="K4">
        <v>5</v>
      </c>
      <c r="L4">
        <v>2</v>
      </c>
      <c r="M4" t="s">
        <v>172</v>
      </c>
      <c r="N4" t="s">
        <v>161</v>
      </c>
      <c r="O4" t="s">
        <v>202</v>
      </c>
      <c r="P4" t="s">
        <v>161</v>
      </c>
      <c r="Q4" t="s">
        <v>173</v>
      </c>
      <c r="R4" t="s">
        <v>162</v>
      </c>
      <c r="S4" t="s">
        <v>435</v>
      </c>
      <c r="T4" t="s">
        <v>436</v>
      </c>
      <c r="U4">
        <v>0</v>
      </c>
      <c r="V4">
        <v>0</v>
      </c>
      <c r="AE4">
        <v>0</v>
      </c>
      <c r="AF4">
        <v>0</v>
      </c>
      <c r="AM4">
        <v>3</v>
      </c>
      <c r="AN4">
        <v>3</v>
      </c>
      <c r="AO4" t="s">
        <v>437</v>
      </c>
      <c r="AP4" t="s">
        <v>162</v>
      </c>
      <c r="AQ4" t="s">
        <v>405</v>
      </c>
      <c r="AR4" t="s">
        <v>162</v>
      </c>
      <c r="AS4" t="s">
        <v>438</v>
      </c>
      <c r="AT4" t="s">
        <v>162</v>
      </c>
      <c r="AW4" t="s">
        <v>437</v>
      </c>
      <c r="AX4" t="s">
        <v>405</v>
      </c>
      <c r="AY4" t="s">
        <v>438</v>
      </c>
      <c r="BA4">
        <v>3</v>
      </c>
      <c r="BB4" t="s">
        <v>197</v>
      </c>
      <c r="BC4" t="s">
        <v>168</v>
      </c>
      <c r="BD4" t="s">
        <v>5</v>
      </c>
      <c r="BF4" t="s">
        <v>161</v>
      </c>
      <c r="BG4" t="s">
        <v>161</v>
      </c>
      <c r="BI4" t="s">
        <v>161</v>
      </c>
      <c r="BK4" t="s">
        <v>162</v>
      </c>
      <c r="BL4" t="s">
        <v>185</v>
      </c>
      <c r="BM4" t="s">
        <v>164</v>
      </c>
      <c r="BN4" s="43">
        <v>210</v>
      </c>
      <c r="BO4" t="s">
        <v>165</v>
      </c>
    </row>
    <row r="5" spans="1:67" ht="15.75" thickBot="1">
      <c r="A5" s="42" t="s">
        <v>439</v>
      </c>
      <c r="B5" s="42" t="s">
        <v>1</v>
      </c>
      <c r="C5" s="42" t="s">
        <v>3</v>
      </c>
      <c r="D5" s="42" t="s">
        <v>45</v>
      </c>
      <c r="E5" s="42" t="s">
        <v>6</v>
      </c>
      <c r="F5" s="42"/>
      <c r="G5" s="42"/>
      <c r="H5" s="4"/>
      <c r="I5">
        <v>12</v>
      </c>
      <c r="K5">
        <v>5</v>
      </c>
      <c r="L5">
        <v>3</v>
      </c>
      <c r="M5" t="s">
        <v>215</v>
      </c>
      <c r="N5" t="s">
        <v>161</v>
      </c>
      <c r="O5" t="s">
        <v>171</v>
      </c>
      <c r="P5" t="s">
        <v>162</v>
      </c>
      <c r="Q5" t="s">
        <v>179</v>
      </c>
      <c r="R5" t="s">
        <v>161</v>
      </c>
      <c r="S5" t="s">
        <v>440</v>
      </c>
      <c r="T5" t="s">
        <v>441</v>
      </c>
      <c r="U5">
        <v>0</v>
      </c>
      <c r="V5">
        <v>0</v>
      </c>
      <c r="AE5">
        <v>3</v>
      </c>
      <c r="AF5">
        <v>3</v>
      </c>
      <c r="AG5" t="s">
        <v>219</v>
      </c>
      <c r="AH5" t="s">
        <v>162</v>
      </c>
      <c r="AI5" t="s">
        <v>442</v>
      </c>
      <c r="AJ5" t="s">
        <v>162</v>
      </c>
      <c r="AK5" t="s">
        <v>443</v>
      </c>
      <c r="AL5" t="s">
        <v>162</v>
      </c>
      <c r="AM5">
        <v>4</v>
      </c>
      <c r="AN5">
        <v>1</v>
      </c>
      <c r="AO5" t="s">
        <v>129</v>
      </c>
      <c r="AP5" t="s">
        <v>161</v>
      </c>
      <c r="AQ5" t="s">
        <v>444</v>
      </c>
      <c r="AR5" t="s">
        <v>162</v>
      </c>
      <c r="AS5" t="s">
        <v>371</v>
      </c>
      <c r="AT5" t="s">
        <v>161</v>
      </c>
      <c r="AU5" t="s">
        <v>445</v>
      </c>
      <c r="AV5" t="s">
        <v>161</v>
      </c>
      <c r="AW5" t="s">
        <v>129</v>
      </c>
      <c r="AX5" t="s">
        <v>446</v>
      </c>
      <c r="AY5" t="s">
        <v>444</v>
      </c>
      <c r="BA5">
        <v>0</v>
      </c>
      <c r="BF5" t="s">
        <v>162</v>
      </c>
      <c r="BG5" t="s">
        <v>162</v>
      </c>
      <c r="BH5" t="s">
        <v>447</v>
      </c>
      <c r="BI5" t="s">
        <v>162</v>
      </c>
      <c r="BK5" t="s">
        <v>162</v>
      </c>
      <c r="BL5" t="s">
        <v>169</v>
      </c>
      <c r="BM5" t="s">
        <v>164</v>
      </c>
      <c r="BN5" s="43">
        <v>400</v>
      </c>
      <c r="BO5" t="s">
        <v>165</v>
      </c>
    </row>
    <row r="6" spans="1:67" ht="15.75" thickBot="1">
      <c r="A6" s="4" t="s">
        <v>448</v>
      </c>
      <c r="B6" s="4" t="s">
        <v>5</v>
      </c>
      <c r="C6" s="7"/>
      <c r="D6" s="4" t="s">
        <v>45</v>
      </c>
      <c r="E6" s="4" t="s">
        <v>6</v>
      </c>
      <c r="F6" s="4"/>
      <c r="G6" s="4"/>
      <c r="H6" s="4"/>
      <c r="I6">
        <v>7</v>
      </c>
      <c r="K6">
        <v>5</v>
      </c>
      <c r="L6">
        <v>0</v>
      </c>
      <c r="M6" t="s">
        <v>172</v>
      </c>
      <c r="N6" t="s">
        <v>161</v>
      </c>
      <c r="O6" t="s">
        <v>171</v>
      </c>
      <c r="P6" t="s">
        <v>161</v>
      </c>
      <c r="Q6" t="s">
        <v>179</v>
      </c>
      <c r="R6" t="s">
        <v>161</v>
      </c>
      <c r="S6" t="s">
        <v>449</v>
      </c>
      <c r="T6" t="s">
        <v>436</v>
      </c>
      <c r="U6">
        <v>0</v>
      </c>
      <c r="V6">
        <v>0</v>
      </c>
      <c r="AE6">
        <v>1</v>
      </c>
      <c r="AF6">
        <v>0</v>
      </c>
      <c r="AG6" t="s">
        <v>175</v>
      </c>
      <c r="AH6" t="s">
        <v>161</v>
      </c>
      <c r="AM6">
        <v>0</v>
      </c>
      <c r="AN6">
        <v>0</v>
      </c>
      <c r="BA6">
        <v>4</v>
      </c>
      <c r="BB6" t="s">
        <v>450</v>
      </c>
      <c r="BC6" t="s">
        <v>394</v>
      </c>
      <c r="BD6" t="s">
        <v>451</v>
      </c>
      <c r="BF6" t="s">
        <v>161</v>
      </c>
      <c r="BG6" t="s">
        <v>161</v>
      </c>
      <c r="BI6" t="s">
        <v>161</v>
      </c>
      <c r="BK6" t="s">
        <v>162</v>
      </c>
      <c r="BL6" t="s">
        <v>163</v>
      </c>
      <c r="BM6" t="s">
        <v>164</v>
      </c>
      <c r="BN6" s="43">
        <v>340</v>
      </c>
      <c r="BO6" t="s">
        <v>165</v>
      </c>
    </row>
    <row r="7" spans="1:67" ht="15.75" thickBot="1">
      <c r="A7" s="42" t="s">
        <v>452</v>
      </c>
      <c r="B7" s="42" t="s">
        <v>5</v>
      </c>
      <c r="C7" s="42" t="s">
        <v>6</v>
      </c>
      <c r="D7" s="42" t="s">
        <v>2</v>
      </c>
      <c r="E7" s="42" t="s">
        <v>6</v>
      </c>
      <c r="F7" s="42"/>
      <c r="G7" s="42"/>
      <c r="H7" s="4"/>
      <c r="I7">
        <v>9</v>
      </c>
      <c r="K7">
        <v>3</v>
      </c>
      <c r="L7">
        <v>3</v>
      </c>
      <c r="M7" t="s">
        <v>215</v>
      </c>
      <c r="N7" t="s">
        <v>162</v>
      </c>
      <c r="O7" t="s">
        <v>179</v>
      </c>
      <c r="P7" t="s">
        <v>162</v>
      </c>
      <c r="Q7" t="s">
        <v>171</v>
      </c>
      <c r="R7" t="s">
        <v>162</v>
      </c>
      <c r="U7">
        <v>0</v>
      </c>
      <c r="V7">
        <v>0</v>
      </c>
      <c r="AE7">
        <v>1</v>
      </c>
      <c r="AF7">
        <v>0</v>
      </c>
      <c r="AG7" t="s">
        <v>453</v>
      </c>
      <c r="AH7" t="s">
        <v>161</v>
      </c>
      <c r="AM7">
        <v>4</v>
      </c>
      <c r="AN7">
        <v>1</v>
      </c>
      <c r="AO7" t="s">
        <v>454</v>
      </c>
      <c r="AP7" t="s">
        <v>162</v>
      </c>
      <c r="AQ7" t="s">
        <v>455</v>
      </c>
      <c r="AR7" t="s">
        <v>161</v>
      </c>
      <c r="AS7" t="s">
        <v>173</v>
      </c>
      <c r="AT7" t="s">
        <v>161</v>
      </c>
      <c r="AU7" t="s">
        <v>456</v>
      </c>
      <c r="AV7" t="s">
        <v>161</v>
      </c>
      <c r="AW7" t="s">
        <v>454</v>
      </c>
      <c r="AX7" t="s">
        <v>457</v>
      </c>
      <c r="AY7" t="s">
        <v>458</v>
      </c>
      <c r="BA7">
        <v>0</v>
      </c>
      <c r="BF7" t="s">
        <v>161</v>
      </c>
      <c r="BG7" t="s">
        <v>161</v>
      </c>
      <c r="BI7" t="s">
        <v>161</v>
      </c>
      <c r="BK7" t="s">
        <v>459</v>
      </c>
      <c r="BL7" t="s">
        <v>169</v>
      </c>
      <c r="BM7" t="s">
        <v>164</v>
      </c>
      <c r="BN7" s="44">
        <v>420</v>
      </c>
      <c r="BO7" t="s">
        <v>460</v>
      </c>
    </row>
    <row r="8" spans="1:67" ht="15.75" thickBot="1">
      <c r="A8" s="4" t="s">
        <v>461</v>
      </c>
      <c r="B8" s="4" t="s">
        <v>1</v>
      </c>
      <c r="C8" s="4" t="s">
        <v>6</v>
      </c>
      <c r="D8" s="4" t="s">
        <v>45</v>
      </c>
      <c r="E8" s="4" t="s">
        <v>6</v>
      </c>
      <c r="F8" s="4"/>
      <c r="G8" s="4"/>
      <c r="H8" s="4"/>
      <c r="I8">
        <v>7</v>
      </c>
      <c r="K8">
        <v>7</v>
      </c>
      <c r="L8">
        <v>4</v>
      </c>
      <c r="M8" t="s">
        <v>179</v>
      </c>
      <c r="N8" t="s">
        <v>161</v>
      </c>
      <c r="O8" t="s">
        <v>171</v>
      </c>
      <c r="P8" t="s">
        <v>162</v>
      </c>
      <c r="Q8" t="s">
        <v>215</v>
      </c>
      <c r="R8" t="s">
        <v>161</v>
      </c>
      <c r="S8" t="s">
        <v>462</v>
      </c>
      <c r="T8" t="s">
        <v>463</v>
      </c>
      <c r="U8">
        <v>0</v>
      </c>
      <c r="V8">
        <v>0</v>
      </c>
      <c r="AE8">
        <v>0</v>
      </c>
      <c r="AF8">
        <v>0</v>
      </c>
      <c r="AM8">
        <v>0</v>
      </c>
      <c r="AN8">
        <v>0</v>
      </c>
      <c r="BA8">
        <v>0</v>
      </c>
      <c r="BF8" t="s">
        <v>162</v>
      </c>
      <c r="BG8" t="s">
        <v>162</v>
      </c>
      <c r="BH8" t="s">
        <v>464</v>
      </c>
      <c r="BI8" t="s">
        <v>161</v>
      </c>
      <c r="BK8" t="s">
        <v>161</v>
      </c>
    </row>
    <row r="9" spans="1:67" ht="15.75" thickBot="1">
      <c r="A9" s="42" t="s">
        <v>465</v>
      </c>
      <c r="B9" s="42" t="s">
        <v>5</v>
      </c>
      <c r="C9" s="42" t="s">
        <v>3</v>
      </c>
      <c r="D9" s="42" t="s">
        <v>45</v>
      </c>
      <c r="E9" s="42" t="s">
        <v>6</v>
      </c>
      <c r="F9" s="42"/>
      <c r="G9" s="42"/>
      <c r="H9" s="4"/>
      <c r="I9">
        <v>6</v>
      </c>
      <c r="K9">
        <v>5</v>
      </c>
      <c r="L9">
        <v>4</v>
      </c>
      <c r="M9" t="s">
        <v>179</v>
      </c>
      <c r="N9" t="s">
        <v>161</v>
      </c>
      <c r="O9" t="s">
        <v>171</v>
      </c>
      <c r="P9" t="s">
        <v>162</v>
      </c>
      <c r="Q9" t="s">
        <v>172</v>
      </c>
      <c r="R9" t="s">
        <v>162</v>
      </c>
      <c r="S9" t="s">
        <v>435</v>
      </c>
      <c r="T9" t="s">
        <v>441</v>
      </c>
      <c r="U9">
        <v>1</v>
      </c>
      <c r="V9">
        <v>1</v>
      </c>
      <c r="W9" t="s">
        <v>210</v>
      </c>
      <c r="X9" t="s">
        <v>162</v>
      </c>
      <c r="AE9">
        <v>0</v>
      </c>
      <c r="AF9">
        <v>0</v>
      </c>
      <c r="AM9">
        <v>0</v>
      </c>
      <c r="AN9">
        <v>0</v>
      </c>
      <c r="BA9">
        <v>0</v>
      </c>
      <c r="BF9" t="s">
        <v>161</v>
      </c>
      <c r="BG9" t="s">
        <v>161</v>
      </c>
      <c r="BI9" t="s">
        <v>161</v>
      </c>
      <c r="BK9" t="s">
        <v>161</v>
      </c>
    </row>
    <row r="10" spans="1:67" ht="15.75" thickBot="1">
      <c r="A10" s="4" t="s">
        <v>466</v>
      </c>
      <c r="B10" s="4" t="s">
        <v>5</v>
      </c>
      <c r="C10" s="45" t="s">
        <v>3</v>
      </c>
      <c r="D10" s="4" t="s">
        <v>45</v>
      </c>
      <c r="E10" s="4" t="s">
        <v>6</v>
      </c>
      <c r="F10" s="4"/>
      <c r="G10" s="4"/>
      <c r="H10" s="4"/>
      <c r="I10">
        <v>16</v>
      </c>
      <c r="K10">
        <v>4</v>
      </c>
      <c r="L10">
        <v>1</v>
      </c>
      <c r="M10" t="s">
        <v>215</v>
      </c>
      <c r="N10" t="s">
        <v>161</v>
      </c>
      <c r="O10" t="s">
        <v>172</v>
      </c>
      <c r="P10" t="s">
        <v>162</v>
      </c>
      <c r="Q10" t="s">
        <v>179</v>
      </c>
      <c r="R10" t="s">
        <v>161</v>
      </c>
      <c r="S10" t="s">
        <v>215</v>
      </c>
      <c r="T10" t="s">
        <v>161</v>
      </c>
      <c r="U10">
        <v>2</v>
      </c>
      <c r="V10">
        <v>1</v>
      </c>
      <c r="W10" t="s">
        <v>180</v>
      </c>
      <c r="X10" t="s">
        <v>162</v>
      </c>
      <c r="Y10" t="s">
        <v>210</v>
      </c>
      <c r="Z10" t="s">
        <v>161</v>
      </c>
      <c r="AE10">
        <v>2</v>
      </c>
      <c r="AF10">
        <v>1</v>
      </c>
      <c r="AG10" t="s">
        <v>175</v>
      </c>
      <c r="AH10" t="s">
        <v>161</v>
      </c>
      <c r="AI10" t="s">
        <v>467</v>
      </c>
      <c r="AJ10" t="s">
        <v>162</v>
      </c>
      <c r="AM10">
        <v>4</v>
      </c>
      <c r="AN10">
        <v>1</v>
      </c>
      <c r="AO10" t="s">
        <v>468</v>
      </c>
      <c r="AP10" t="s">
        <v>161</v>
      </c>
      <c r="AQ10" t="s">
        <v>469</v>
      </c>
      <c r="AR10" t="s">
        <v>161</v>
      </c>
      <c r="AS10" t="s">
        <v>457</v>
      </c>
      <c r="AT10" t="s">
        <v>161</v>
      </c>
      <c r="AU10" t="s">
        <v>470</v>
      </c>
      <c r="AV10" t="s">
        <v>471</v>
      </c>
      <c r="AW10" t="s">
        <v>468</v>
      </c>
      <c r="AX10" t="s">
        <v>457</v>
      </c>
      <c r="AY10" t="s">
        <v>472</v>
      </c>
      <c r="BA10">
        <v>0</v>
      </c>
      <c r="BF10" t="s">
        <v>162</v>
      </c>
      <c r="BG10" t="s">
        <v>162</v>
      </c>
      <c r="BI10" t="s">
        <v>162</v>
      </c>
      <c r="BK10" t="s">
        <v>162</v>
      </c>
      <c r="BL10" t="s">
        <v>163</v>
      </c>
      <c r="BM10" t="s">
        <v>164</v>
      </c>
      <c r="BN10" s="43">
        <v>500</v>
      </c>
      <c r="BO10" t="s">
        <v>165</v>
      </c>
    </row>
    <row r="11" spans="1:67" ht="15.75" thickBot="1">
      <c r="A11" s="42" t="s">
        <v>473</v>
      </c>
      <c r="B11" s="42" t="s">
        <v>1</v>
      </c>
      <c r="C11" s="42" t="s">
        <v>6</v>
      </c>
      <c r="D11" s="42" t="s">
        <v>45</v>
      </c>
      <c r="E11" s="42" t="s">
        <v>6</v>
      </c>
      <c r="F11" s="42"/>
      <c r="G11" s="42"/>
      <c r="H11" s="4"/>
      <c r="I11">
        <v>18</v>
      </c>
      <c r="K11">
        <v>2</v>
      </c>
      <c r="L11">
        <v>1</v>
      </c>
      <c r="M11" t="s">
        <v>179</v>
      </c>
      <c r="N11" t="s">
        <v>161</v>
      </c>
      <c r="O11" t="s">
        <v>202</v>
      </c>
      <c r="P11" t="s">
        <v>162</v>
      </c>
      <c r="U11">
        <v>4</v>
      </c>
      <c r="V11">
        <v>4</v>
      </c>
      <c r="W11" t="s">
        <v>213</v>
      </c>
      <c r="X11" t="s">
        <v>162</v>
      </c>
      <c r="Y11" t="s">
        <v>433</v>
      </c>
      <c r="Z11" t="s">
        <v>162</v>
      </c>
      <c r="AA11" t="s">
        <v>215</v>
      </c>
      <c r="AB11" t="s">
        <v>162</v>
      </c>
      <c r="AC11" t="s">
        <v>172</v>
      </c>
      <c r="AD11" t="s">
        <v>162</v>
      </c>
      <c r="AE11">
        <v>3</v>
      </c>
      <c r="AF11">
        <v>2</v>
      </c>
      <c r="AG11" t="s">
        <v>421</v>
      </c>
      <c r="AH11" t="s">
        <v>162</v>
      </c>
      <c r="AI11" t="s">
        <v>474</v>
      </c>
      <c r="AJ11" t="s">
        <v>162</v>
      </c>
      <c r="AK11" t="s">
        <v>475</v>
      </c>
      <c r="AL11" t="s">
        <v>162</v>
      </c>
      <c r="AM11">
        <v>5</v>
      </c>
      <c r="AN11">
        <v>4</v>
      </c>
      <c r="AO11" t="s">
        <v>476</v>
      </c>
      <c r="AP11" t="s">
        <v>162</v>
      </c>
      <c r="AQ11" t="s">
        <v>477</v>
      </c>
      <c r="AR11" t="s">
        <v>162</v>
      </c>
      <c r="AS11" t="s">
        <v>478</v>
      </c>
      <c r="AT11" t="s">
        <v>161</v>
      </c>
      <c r="AU11" t="s">
        <v>479</v>
      </c>
      <c r="AV11" t="s">
        <v>441</v>
      </c>
      <c r="AW11" t="s">
        <v>476</v>
      </c>
      <c r="AX11" t="s">
        <v>480</v>
      </c>
      <c r="AY11" t="s">
        <v>481</v>
      </c>
      <c r="BA11">
        <v>0</v>
      </c>
      <c r="BF11" t="s">
        <v>162</v>
      </c>
      <c r="BG11" t="s">
        <v>162</v>
      </c>
      <c r="BH11" t="s">
        <v>482</v>
      </c>
      <c r="BI11" t="s">
        <v>162</v>
      </c>
      <c r="BK11" t="s">
        <v>162</v>
      </c>
      <c r="BL11" t="s">
        <v>185</v>
      </c>
      <c r="BM11" t="s">
        <v>164</v>
      </c>
      <c r="BN11" s="43">
        <v>430</v>
      </c>
      <c r="BO11" t="s">
        <v>165</v>
      </c>
    </row>
    <row r="12" spans="1:67" ht="15.75" thickBot="1">
      <c r="A12" s="4" t="s">
        <v>483</v>
      </c>
      <c r="B12" s="4" t="s">
        <v>1</v>
      </c>
      <c r="C12" s="7"/>
      <c r="D12" s="4" t="s">
        <v>2</v>
      </c>
      <c r="E12" s="4" t="s">
        <v>6</v>
      </c>
      <c r="F12" s="4"/>
      <c r="G12" s="4"/>
      <c r="H12" s="4"/>
      <c r="I12">
        <v>10</v>
      </c>
      <c r="K12">
        <v>3</v>
      </c>
      <c r="L12">
        <v>0</v>
      </c>
      <c r="M12" t="s">
        <v>215</v>
      </c>
      <c r="N12" t="s">
        <v>161</v>
      </c>
      <c r="O12" t="s">
        <v>171</v>
      </c>
      <c r="P12" t="s">
        <v>161</v>
      </c>
      <c r="Q12" t="s">
        <v>179</v>
      </c>
      <c r="R12" t="s">
        <v>161</v>
      </c>
      <c r="U12">
        <v>0</v>
      </c>
      <c r="V12">
        <v>0</v>
      </c>
      <c r="AE12">
        <v>1</v>
      </c>
      <c r="AG12" t="s">
        <v>379</v>
      </c>
      <c r="AH12" t="s">
        <v>161</v>
      </c>
      <c r="AM12">
        <v>6</v>
      </c>
      <c r="AN12">
        <v>3</v>
      </c>
      <c r="AO12" t="s">
        <v>484</v>
      </c>
      <c r="AP12" t="s">
        <v>161</v>
      </c>
      <c r="AQ12" t="s">
        <v>485</v>
      </c>
      <c r="AR12" t="s">
        <v>161</v>
      </c>
      <c r="AS12" t="s">
        <v>486</v>
      </c>
      <c r="AT12" t="s">
        <v>161</v>
      </c>
      <c r="AU12" t="s">
        <v>487</v>
      </c>
      <c r="AV12" t="s">
        <v>488</v>
      </c>
      <c r="AW12" t="s">
        <v>489</v>
      </c>
      <c r="AX12" t="s">
        <v>485</v>
      </c>
      <c r="AY12" t="s">
        <v>486</v>
      </c>
      <c r="BA12">
        <v>0</v>
      </c>
      <c r="BF12" t="s">
        <v>162</v>
      </c>
      <c r="BG12" t="s">
        <v>162</v>
      </c>
      <c r="BH12" t="s">
        <v>464</v>
      </c>
      <c r="BI12" t="s">
        <v>161</v>
      </c>
      <c r="BK12" t="s">
        <v>161</v>
      </c>
    </row>
    <row r="13" spans="1:67" ht="15.75" thickBot="1">
      <c r="A13" s="42" t="s">
        <v>490</v>
      </c>
      <c r="B13" s="42" t="s">
        <v>5</v>
      </c>
      <c r="C13" s="46"/>
      <c r="D13" s="42" t="s">
        <v>45</v>
      </c>
      <c r="E13" s="42" t="s">
        <v>6</v>
      </c>
      <c r="F13" s="42"/>
      <c r="G13" s="42"/>
      <c r="H13" s="4"/>
      <c r="BN13" s="43"/>
    </row>
    <row r="14" spans="1:67" ht="15.75" thickBot="1">
      <c r="A14" s="4" t="s">
        <v>491</v>
      </c>
      <c r="B14" s="4" t="s">
        <v>5</v>
      </c>
      <c r="C14" s="4" t="s">
        <v>3</v>
      </c>
      <c r="D14" s="4" t="s">
        <v>2</v>
      </c>
      <c r="E14" s="4" t="s">
        <v>6</v>
      </c>
      <c r="F14" s="4"/>
      <c r="G14" s="4"/>
      <c r="H14" s="4"/>
      <c r="I14">
        <v>9</v>
      </c>
      <c r="K14">
        <v>3</v>
      </c>
      <c r="L14">
        <v>3</v>
      </c>
      <c r="M14" t="s">
        <v>215</v>
      </c>
      <c r="N14" t="s">
        <v>161</v>
      </c>
      <c r="O14" t="s">
        <v>179</v>
      </c>
      <c r="P14" t="s">
        <v>162</v>
      </c>
      <c r="Q14" t="s">
        <v>171</v>
      </c>
      <c r="R14" t="s">
        <v>162</v>
      </c>
      <c r="S14" t="s">
        <v>202</v>
      </c>
      <c r="T14" t="s">
        <v>162</v>
      </c>
      <c r="U14">
        <v>0</v>
      </c>
      <c r="V14">
        <v>0</v>
      </c>
      <c r="AE14">
        <v>1</v>
      </c>
      <c r="AF14">
        <v>0</v>
      </c>
      <c r="AG14" t="s">
        <v>453</v>
      </c>
      <c r="AH14" t="s">
        <v>161</v>
      </c>
      <c r="AM14">
        <v>6</v>
      </c>
      <c r="AN14">
        <v>0</v>
      </c>
      <c r="AO14" t="s">
        <v>458</v>
      </c>
      <c r="AP14" t="s">
        <v>161</v>
      </c>
      <c r="AQ14" t="s">
        <v>492</v>
      </c>
      <c r="AR14" t="s">
        <v>161</v>
      </c>
      <c r="AS14" t="s">
        <v>493</v>
      </c>
      <c r="AT14" t="s">
        <v>161</v>
      </c>
      <c r="AU14" t="s">
        <v>494</v>
      </c>
      <c r="AV14" t="s">
        <v>495</v>
      </c>
      <c r="AW14" t="s">
        <v>458</v>
      </c>
      <c r="AX14" t="s">
        <v>492</v>
      </c>
      <c r="AY14" t="s">
        <v>493</v>
      </c>
      <c r="BA14">
        <v>0</v>
      </c>
      <c r="BF14" t="s">
        <v>162</v>
      </c>
      <c r="BG14" t="s">
        <v>162</v>
      </c>
      <c r="BH14" t="s">
        <v>496</v>
      </c>
      <c r="BI14" t="s">
        <v>161</v>
      </c>
      <c r="BK14" t="s">
        <v>162</v>
      </c>
      <c r="BL14" t="s">
        <v>169</v>
      </c>
      <c r="BM14" t="s">
        <v>164</v>
      </c>
      <c r="BN14" s="43">
        <v>160</v>
      </c>
      <c r="BO14" t="s">
        <v>170</v>
      </c>
    </row>
    <row r="15" spans="1:67" ht="15.75" thickBot="1">
      <c r="A15" s="42" t="s">
        <v>497</v>
      </c>
      <c r="B15" s="42" t="s">
        <v>1</v>
      </c>
      <c r="C15" s="42" t="s">
        <v>6</v>
      </c>
      <c r="D15" s="42" t="s">
        <v>7</v>
      </c>
      <c r="E15" s="42" t="s">
        <v>6</v>
      </c>
      <c r="F15" s="42"/>
      <c r="G15" s="42"/>
      <c r="H15" s="4"/>
      <c r="I15">
        <v>13</v>
      </c>
      <c r="K15">
        <v>6</v>
      </c>
      <c r="L15">
        <v>2</v>
      </c>
      <c r="M15" t="s">
        <v>498</v>
      </c>
      <c r="N15" t="s">
        <v>161</v>
      </c>
      <c r="O15" t="s">
        <v>202</v>
      </c>
      <c r="P15" t="s">
        <v>161</v>
      </c>
      <c r="Q15" t="s">
        <v>179</v>
      </c>
      <c r="R15" t="s">
        <v>161</v>
      </c>
      <c r="S15" t="s">
        <v>499</v>
      </c>
      <c r="T15" t="s">
        <v>500</v>
      </c>
      <c r="U15">
        <v>1</v>
      </c>
      <c r="V15">
        <v>1</v>
      </c>
      <c r="W15" t="s">
        <v>210</v>
      </c>
      <c r="X15" t="s">
        <v>162</v>
      </c>
      <c r="AE15">
        <v>2</v>
      </c>
      <c r="AF15">
        <v>0</v>
      </c>
      <c r="AG15" t="s">
        <v>175</v>
      </c>
      <c r="AH15" t="s">
        <v>161</v>
      </c>
      <c r="AI15" t="s">
        <v>192</v>
      </c>
      <c r="AJ15" t="s">
        <v>161</v>
      </c>
      <c r="AM15">
        <v>4</v>
      </c>
      <c r="AN15">
        <v>3</v>
      </c>
      <c r="AO15" t="s">
        <v>501</v>
      </c>
      <c r="AP15" t="s">
        <v>162</v>
      </c>
      <c r="AQ15" t="s">
        <v>489</v>
      </c>
      <c r="AR15" t="s">
        <v>161</v>
      </c>
      <c r="AS15" t="s">
        <v>502</v>
      </c>
      <c r="AT15" t="s">
        <v>162</v>
      </c>
      <c r="AU15" t="s">
        <v>503</v>
      </c>
      <c r="AV15" t="s">
        <v>162</v>
      </c>
      <c r="AW15" t="s">
        <v>504</v>
      </c>
      <c r="AX15" t="s">
        <v>175</v>
      </c>
      <c r="AY15" t="s">
        <v>505</v>
      </c>
      <c r="BA15">
        <v>0</v>
      </c>
      <c r="BF15" t="s">
        <v>162</v>
      </c>
      <c r="BG15" t="s">
        <v>162</v>
      </c>
      <c r="BH15" t="s">
        <v>506</v>
      </c>
      <c r="BI15" t="s">
        <v>162</v>
      </c>
      <c r="BK15" t="s">
        <v>162</v>
      </c>
      <c r="BL15" t="s">
        <v>163</v>
      </c>
      <c r="BM15" t="s">
        <v>164</v>
      </c>
      <c r="BN15" s="43">
        <v>150</v>
      </c>
      <c r="BO15" t="s">
        <v>165</v>
      </c>
    </row>
    <row r="16" spans="1:67" ht="15.75" thickBot="1">
      <c r="A16" s="4" t="s">
        <v>507</v>
      </c>
      <c r="B16" s="4" t="s">
        <v>5</v>
      </c>
      <c r="C16" s="45" t="s">
        <v>3</v>
      </c>
      <c r="D16" s="4" t="s">
        <v>45</v>
      </c>
      <c r="E16" s="4" t="s">
        <v>6</v>
      </c>
      <c r="F16" s="4"/>
      <c r="G16" s="4"/>
      <c r="H16" s="4"/>
      <c r="I16">
        <v>10</v>
      </c>
      <c r="K16">
        <v>9</v>
      </c>
      <c r="L16">
        <v>4</v>
      </c>
      <c r="M16" t="s">
        <v>179</v>
      </c>
      <c r="N16" t="s">
        <v>161</v>
      </c>
      <c r="O16" t="s">
        <v>215</v>
      </c>
      <c r="P16" t="s">
        <v>161</v>
      </c>
      <c r="Q16" t="s">
        <v>171</v>
      </c>
      <c r="R16" t="s">
        <v>161</v>
      </c>
      <c r="S16" t="s">
        <v>508</v>
      </c>
      <c r="T16" t="s">
        <v>509</v>
      </c>
      <c r="U16">
        <v>0</v>
      </c>
      <c r="V16">
        <v>0</v>
      </c>
      <c r="AE16">
        <v>1</v>
      </c>
      <c r="AF16">
        <v>1</v>
      </c>
      <c r="AG16" t="s">
        <v>510</v>
      </c>
      <c r="AH16" t="s">
        <v>162</v>
      </c>
      <c r="AM16">
        <v>0</v>
      </c>
      <c r="AN16">
        <v>0</v>
      </c>
      <c r="BA16">
        <v>0</v>
      </c>
      <c r="BF16" t="s">
        <v>161</v>
      </c>
      <c r="BG16" t="s">
        <v>161</v>
      </c>
      <c r="BI16" t="s">
        <v>161</v>
      </c>
      <c r="BK16" t="s">
        <v>162</v>
      </c>
      <c r="BL16" t="s">
        <v>163</v>
      </c>
      <c r="BM16" t="s">
        <v>164</v>
      </c>
      <c r="BN16" s="43">
        <v>250</v>
      </c>
      <c r="BO16" t="s">
        <v>165</v>
      </c>
    </row>
    <row r="17" spans="1:67" ht="15.75" thickBot="1">
      <c r="A17" s="42" t="s">
        <v>511</v>
      </c>
      <c r="B17" s="42" t="s">
        <v>5</v>
      </c>
      <c r="C17" s="42" t="s">
        <v>3</v>
      </c>
      <c r="D17" s="42" t="s">
        <v>45</v>
      </c>
      <c r="E17" s="42" t="s">
        <v>6</v>
      </c>
      <c r="F17" s="42"/>
      <c r="G17" s="42"/>
      <c r="H17" s="4"/>
      <c r="I17">
        <v>11</v>
      </c>
      <c r="K17">
        <v>4</v>
      </c>
      <c r="L17">
        <v>2</v>
      </c>
      <c r="M17" t="s">
        <v>215</v>
      </c>
      <c r="N17" t="s">
        <v>161</v>
      </c>
      <c r="O17" t="s">
        <v>179</v>
      </c>
      <c r="P17" t="s">
        <v>161</v>
      </c>
      <c r="Q17" t="s">
        <v>171</v>
      </c>
      <c r="R17" t="s">
        <v>162</v>
      </c>
      <c r="S17" t="s">
        <v>202</v>
      </c>
      <c r="T17" t="s">
        <v>162</v>
      </c>
      <c r="U17">
        <v>0</v>
      </c>
      <c r="V17">
        <v>0</v>
      </c>
      <c r="AE17">
        <v>1</v>
      </c>
      <c r="AF17">
        <v>0</v>
      </c>
      <c r="AG17" t="s">
        <v>453</v>
      </c>
      <c r="AH17" t="s">
        <v>161</v>
      </c>
      <c r="AM17">
        <v>0</v>
      </c>
      <c r="AN17">
        <v>0</v>
      </c>
      <c r="BA17">
        <v>0</v>
      </c>
      <c r="BF17" t="s">
        <v>162</v>
      </c>
      <c r="BG17" t="s">
        <v>162</v>
      </c>
      <c r="BH17" t="s">
        <v>512</v>
      </c>
      <c r="BI17" t="s">
        <v>162</v>
      </c>
      <c r="BK17" t="s">
        <v>162</v>
      </c>
      <c r="BL17" t="s">
        <v>169</v>
      </c>
      <c r="BM17" t="s">
        <v>164</v>
      </c>
      <c r="BN17" s="43">
        <v>257</v>
      </c>
      <c r="BO17" t="s">
        <v>170</v>
      </c>
    </row>
    <row r="18" spans="1:67" ht="15.75" thickBot="1">
      <c r="A18" s="4" t="s">
        <v>513</v>
      </c>
      <c r="B18" s="4" t="s">
        <v>5</v>
      </c>
      <c r="C18" s="47"/>
      <c r="D18" s="4" t="s">
        <v>7</v>
      </c>
      <c r="E18" s="4" t="s">
        <v>6</v>
      </c>
      <c r="F18" s="4"/>
      <c r="G18" s="4"/>
      <c r="H18" s="4"/>
      <c r="I18">
        <v>12</v>
      </c>
      <c r="K18">
        <v>3</v>
      </c>
      <c r="L18">
        <v>3</v>
      </c>
      <c r="M18" t="s">
        <v>179</v>
      </c>
      <c r="N18" t="s">
        <v>162</v>
      </c>
      <c r="O18" t="s">
        <v>171</v>
      </c>
      <c r="P18" t="s">
        <v>162</v>
      </c>
      <c r="Q18" t="s">
        <v>202</v>
      </c>
      <c r="R18" t="s">
        <v>162</v>
      </c>
      <c r="U18">
        <v>0</v>
      </c>
      <c r="V18">
        <v>0</v>
      </c>
      <c r="AE18">
        <v>4</v>
      </c>
      <c r="AF18">
        <v>2</v>
      </c>
      <c r="AG18" t="s">
        <v>453</v>
      </c>
      <c r="AH18" t="s">
        <v>161</v>
      </c>
      <c r="AI18" t="s">
        <v>514</v>
      </c>
      <c r="AJ18" t="s">
        <v>161</v>
      </c>
      <c r="AK18" t="s">
        <v>515</v>
      </c>
      <c r="AL18" t="s">
        <v>441</v>
      </c>
      <c r="AM18">
        <v>6</v>
      </c>
      <c r="AN18">
        <v>4</v>
      </c>
      <c r="AO18" t="s">
        <v>516</v>
      </c>
      <c r="AP18" t="s">
        <v>161</v>
      </c>
      <c r="AQ18" t="s">
        <v>472</v>
      </c>
      <c r="AR18" t="s">
        <v>161</v>
      </c>
      <c r="AS18" t="s">
        <v>517</v>
      </c>
      <c r="AT18" t="s">
        <v>162</v>
      </c>
      <c r="AU18" t="s">
        <v>518</v>
      </c>
      <c r="AV18" t="s">
        <v>488</v>
      </c>
      <c r="BA18">
        <v>0</v>
      </c>
      <c r="BF18" t="s">
        <v>161</v>
      </c>
      <c r="BG18" t="s">
        <v>161</v>
      </c>
      <c r="BI18" t="s">
        <v>162</v>
      </c>
      <c r="BK18" t="s">
        <v>162</v>
      </c>
      <c r="BL18" t="s">
        <v>163</v>
      </c>
      <c r="BM18" t="s">
        <v>164</v>
      </c>
      <c r="BN18" s="43">
        <v>420</v>
      </c>
      <c r="BO18" t="s">
        <v>170</v>
      </c>
    </row>
    <row r="19" spans="1:67" ht="15.75" thickBot="1">
      <c r="A19" s="42" t="s">
        <v>519</v>
      </c>
      <c r="B19" s="42" t="s">
        <v>5</v>
      </c>
      <c r="C19" s="42" t="s">
        <v>6</v>
      </c>
      <c r="D19" s="42" t="s">
        <v>7</v>
      </c>
      <c r="E19" s="42" t="s">
        <v>6</v>
      </c>
      <c r="F19" s="42"/>
      <c r="G19" s="42"/>
      <c r="H19" s="4"/>
      <c r="I19">
        <v>10</v>
      </c>
      <c r="K19">
        <v>4</v>
      </c>
      <c r="L19">
        <v>0</v>
      </c>
      <c r="M19" t="s">
        <v>215</v>
      </c>
      <c r="N19" t="s">
        <v>161</v>
      </c>
      <c r="O19" t="s">
        <v>179</v>
      </c>
      <c r="P19" t="s">
        <v>161</v>
      </c>
      <c r="Q19" t="s">
        <v>172</v>
      </c>
      <c r="R19" t="s">
        <v>161</v>
      </c>
      <c r="S19" t="s">
        <v>171</v>
      </c>
      <c r="T19" t="s">
        <v>161</v>
      </c>
      <c r="U19">
        <v>3</v>
      </c>
      <c r="V19">
        <v>2</v>
      </c>
      <c r="W19" t="s">
        <v>197</v>
      </c>
      <c r="X19" t="s">
        <v>162</v>
      </c>
      <c r="Y19" t="s">
        <v>180</v>
      </c>
      <c r="Z19" t="s">
        <v>161</v>
      </c>
      <c r="AA19" t="s">
        <v>210</v>
      </c>
      <c r="AB19" t="s">
        <v>162</v>
      </c>
      <c r="AE19">
        <v>3</v>
      </c>
      <c r="AF19">
        <v>2</v>
      </c>
      <c r="AG19" t="s">
        <v>216</v>
      </c>
      <c r="AH19" t="s">
        <v>161</v>
      </c>
      <c r="AI19" t="s">
        <v>175</v>
      </c>
      <c r="AJ19" t="s">
        <v>161</v>
      </c>
      <c r="AK19" t="s">
        <v>520</v>
      </c>
      <c r="AL19" t="s">
        <v>162</v>
      </c>
      <c r="AM19">
        <v>0</v>
      </c>
      <c r="AN19">
        <v>0</v>
      </c>
      <c r="BA19">
        <v>1</v>
      </c>
      <c r="BB19" t="s">
        <v>251</v>
      </c>
      <c r="BF19" t="s">
        <v>162</v>
      </c>
      <c r="BG19" t="s">
        <v>161</v>
      </c>
      <c r="BI19" t="s">
        <v>161</v>
      </c>
      <c r="BK19" t="s">
        <v>161</v>
      </c>
    </row>
    <row r="20" spans="1:67" ht="15.75" thickBot="1">
      <c r="A20" s="4" t="s">
        <v>521</v>
      </c>
      <c r="B20" s="4" t="s">
        <v>5</v>
      </c>
      <c r="C20" s="7"/>
      <c r="D20" s="45" t="s">
        <v>2</v>
      </c>
      <c r="E20" s="4" t="s">
        <v>6</v>
      </c>
      <c r="F20" s="4"/>
      <c r="G20" s="4"/>
      <c r="H20" s="4"/>
      <c r="I20">
        <v>8</v>
      </c>
      <c r="K20">
        <v>4</v>
      </c>
      <c r="L20">
        <v>4</v>
      </c>
      <c r="M20" t="s">
        <v>179</v>
      </c>
      <c r="N20" t="s">
        <v>162</v>
      </c>
      <c r="O20" t="s">
        <v>215</v>
      </c>
      <c r="P20" t="s">
        <v>162</v>
      </c>
      <c r="Q20" t="s">
        <v>172</v>
      </c>
      <c r="R20" t="s">
        <v>162</v>
      </c>
      <c r="S20" t="s">
        <v>202</v>
      </c>
      <c r="T20" t="s">
        <v>162</v>
      </c>
      <c r="U20">
        <v>1</v>
      </c>
      <c r="V20">
        <v>1</v>
      </c>
      <c r="W20" t="s">
        <v>210</v>
      </c>
      <c r="X20" t="s">
        <v>162</v>
      </c>
      <c r="AE20">
        <v>2</v>
      </c>
      <c r="AF20">
        <v>0</v>
      </c>
      <c r="AG20" t="s">
        <v>453</v>
      </c>
      <c r="AH20" t="s">
        <v>161</v>
      </c>
      <c r="AI20" t="s">
        <v>175</v>
      </c>
      <c r="AJ20" t="s">
        <v>161</v>
      </c>
      <c r="AM20">
        <v>1</v>
      </c>
      <c r="AN20">
        <v>0</v>
      </c>
      <c r="AO20" t="s">
        <v>516</v>
      </c>
      <c r="AP20" t="s">
        <v>161</v>
      </c>
      <c r="AW20" t="s">
        <v>516</v>
      </c>
      <c r="AX20" t="s">
        <v>453</v>
      </c>
      <c r="AY20" t="s">
        <v>183</v>
      </c>
      <c r="BA20">
        <v>0</v>
      </c>
      <c r="BF20" t="s">
        <v>161</v>
      </c>
      <c r="BG20" t="s">
        <v>161</v>
      </c>
      <c r="BI20" t="s">
        <v>162</v>
      </c>
      <c r="BK20" t="s">
        <v>162</v>
      </c>
      <c r="BL20" t="s">
        <v>163</v>
      </c>
      <c r="BM20" t="s">
        <v>164</v>
      </c>
      <c r="BN20" s="43">
        <v>255</v>
      </c>
      <c r="BO20" t="s">
        <v>165</v>
      </c>
    </row>
    <row r="21" spans="1:67" ht="15.75" thickBot="1">
      <c r="A21" s="42" t="s">
        <v>522</v>
      </c>
      <c r="B21" s="42" t="s">
        <v>1</v>
      </c>
      <c r="C21" s="46"/>
      <c r="D21" s="42" t="s">
        <v>2</v>
      </c>
      <c r="E21" s="42" t="s">
        <v>6</v>
      </c>
      <c r="F21" s="42"/>
      <c r="G21" s="42"/>
      <c r="H21" s="4"/>
      <c r="I21">
        <v>10</v>
      </c>
      <c r="K21">
        <v>4</v>
      </c>
      <c r="L21">
        <v>1</v>
      </c>
      <c r="M21" t="s">
        <v>179</v>
      </c>
      <c r="N21" t="s">
        <v>161</v>
      </c>
      <c r="O21" t="s">
        <v>215</v>
      </c>
      <c r="P21" t="s">
        <v>161</v>
      </c>
      <c r="Q21" t="s">
        <v>171</v>
      </c>
      <c r="R21" t="s">
        <v>161</v>
      </c>
      <c r="S21" t="s">
        <v>172</v>
      </c>
      <c r="T21" t="s">
        <v>162</v>
      </c>
      <c r="U21">
        <v>2</v>
      </c>
      <c r="V21">
        <v>1</v>
      </c>
      <c r="W21" t="s">
        <v>171</v>
      </c>
      <c r="X21" t="s">
        <v>161</v>
      </c>
      <c r="Y21" t="s">
        <v>210</v>
      </c>
      <c r="Z21" t="s">
        <v>162</v>
      </c>
      <c r="AE21">
        <v>4</v>
      </c>
      <c r="AF21">
        <v>2</v>
      </c>
      <c r="AG21" t="s">
        <v>175</v>
      </c>
      <c r="AH21" t="s">
        <v>161</v>
      </c>
      <c r="AI21" t="s">
        <v>176</v>
      </c>
      <c r="AJ21" t="s">
        <v>161</v>
      </c>
      <c r="AK21" t="s">
        <v>523</v>
      </c>
      <c r="AL21" t="s">
        <v>441</v>
      </c>
      <c r="AM21">
        <v>0</v>
      </c>
      <c r="AN21">
        <v>0</v>
      </c>
      <c r="BA21">
        <v>0</v>
      </c>
      <c r="BF21" t="s">
        <v>162</v>
      </c>
      <c r="BG21" t="s">
        <v>161</v>
      </c>
      <c r="BH21" t="s">
        <v>524</v>
      </c>
      <c r="BI21" t="s">
        <v>161</v>
      </c>
      <c r="BK21" t="s">
        <v>162</v>
      </c>
      <c r="BL21" t="s">
        <v>163</v>
      </c>
      <c r="BM21" t="s">
        <v>164</v>
      </c>
      <c r="BN21" s="43">
        <v>500</v>
      </c>
      <c r="BO21" t="s">
        <v>165</v>
      </c>
    </row>
    <row r="22" spans="1:67" ht="15.75" thickBot="1">
      <c r="A22" s="4" t="s">
        <v>525</v>
      </c>
      <c r="B22" s="4" t="s">
        <v>1</v>
      </c>
      <c r="C22" s="7"/>
      <c r="D22" s="4" t="s">
        <v>2</v>
      </c>
      <c r="E22" s="4" t="s">
        <v>6</v>
      </c>
      <c r="F22" s="4"/>
      <c r="G22" s="4"/>
      <c r="H22" s="4"/>
      <c r="I22">
        <v>6</v>
      </c>
      <c r="K22">
        <v>0</v>
      </c>
      <c r="L22">
        <v>0</v>
      </c>
      <c r="U22">
        <v>0</v>
      </c>
      <c r="V22">
        <v>0</v>
      </c>
      <c r="AE22">
        <v>2</v>
      </c>
      <c r="AF22">
        <v>0</v>
      </c>
      <c r="AG22" t="s">
        <v>453</v>
      </c>
      <c r="AH22" t="s">
        <v>161</v>
      </c>
      <c r="AI22" t="s">
        <v>175</v>
      </c>
      <c r="AJ22" t="s">
        <v>161</v>
      </c>
      <c r="AM22">
        <v>4</v>
      </c>
      <c r="AN22">
        <v>0</v>
      </c>
      <c r="AO22" t="s">
        <v>516</v>
      </c>
      <c r="AP22" t="s">
        <v>161</v>
      </c>
      <c r="AQ22" t="s">
        <v>492</v>
      </c>
      <c r="AR22" t="s">
        <v>161</v>
      </c>
      <c r="AS22" t="s">
        <v>489</v>
      </c>
      <c r="AT22" t="s">
        <v>161</v>
      </c>
      <c r="AU22" t="s">
        <v>486</v>
      </c>
      <c r="AV22" t="s">
        <v>161</v>
      </c>
      <c r="AW22" t="s">
        <v>516</v>
      </c>
      <c r="AX22" t="s">
        <v>492</v>
      </c>
      <c r="AY22" t="s">
        <v>526</v>
      </c>
      <c r="BA22">
        <v>0</v>
      </c>
      <c r="BF22" t="s">
        <v>161</v>
      </c>
      <c r="BG22" t="s">
        <v>161</v>
      </c>
      <c r="BI22" t="s">
        <v>161</v>
      </c>
      <c r="BK22" t="s">
        <v>162</v>
      </c>
      <c r="BL22" t="s">
        <v>169</v>
      </c>
      <c r="BM22" t="s">
        <v>164</v>
      </c>
      <c r="BN22" s="43">
        <v>300</v>
      </c>
      <c r="BO22" t="s">
        <v>165</v>
      </c>
    </row>
    <row r="23" spans="1:67" ht="15.75" thickBot="1">
      <c r="A23" s="42" t="s">
        <v>527</v>
      </c>
      <c r="B23" s="42" t="s">
        <v>1</v>
      </c>
      <c r="C23" s="46"/>
      <c r="D23" s="42" t="s">
        <v>2</v>
      </c>
      <c r="E23" s="42" t="s">
        <v>6</v>
      </c>
      <c r="F23" s="42"/>
      <c r="G23" s="42"/>
      <c r="H23" s="4"/>
      <c r="I23">
        <v>4</v>
      </c>
      <c r="K23">
        <v>2</v>
      </c>
      <c r="L23">
        <v>1</v>
      </c>
      <c r="M23" t="s">
        <v>179</v>
      </c>
      <c r="N23" t="s">
        <v>161</v>
      </c>
      <c r="O23" t="s">
        <v>202</v>
      </c>
      <c r="P23" t="s">
        <v>162</v>
      </c>
      <c r="U23">
        <v>2</v>
      </c>
      <c r="V23">
        <v>2</v>
      </c>
      <c r="W23" t="s">
        <v>210</v>
      </c>
      <c r="X23" t="s">
        <v>162</v>
      </c>
      <c r="Y23" t="s">
        <v>360</v>
      </c>
      <c r="Z23" t="s">
        <v>162</v>
      </c>
      <c r="AE23">
        <v>0</v>
      </c>
      <c r="AF23">
        <v>0</v>
      </c>
      <c r="AM23">
        <v>0</v>
      </c>
      <c r="AN23">
        <v>0</v>
      </c>
      <c r="AW23" t="s">
        <v>183</v>
      </c>
      <c r="AX23" t="s">
        <v>528</v>
      </c>
      <c r="AY23" t="s">
        <v>210</v>
      </c>
      <c r="BA23">
        <v>0</v>
      </c>
      <c r="BF23" t="s">
        <v>161</v>
      </c>
      <c r="BG23" t="s">
        <v>161</v>
      </c>
      <c r="BI23" t="s">
        <v>161</v>
      </c>
      <c r="BK23" t="s">
        <v>162</v>
      </c>
      <c r="BL23" t="s">
        <v>163</v>
      </c>
      <c r="BM23" t="s">
        <v>164</v>
      </c>
      <c r="BN23" s="43">
        <v>300</v>
      </c>
      <c r="BO23" t="s">
        <v>170</v>
      </c>
    </row>
    <row r="24" spans="1:67" ht="15.75" thickBot="1">
      <c r="A24" s="4" t="s">
        <v>529</v>
      </c>
      <c r="B24" s="4" t="s">
        <v>5</v>
      </c>
      <c r="C24" s="45" t="s">
        <v>3</v>
      </c>
      <c r="D24" s="4" t="s">
        <v>45</v>
      </c>
      <c r="E24" s="4" t="s">
        <v>6</v>
      </c>
      <c r="F24" s="4"/>
      <c r="G24" s="4"/>
      <c r="H24" s="4"/>
      <c r="I24">
        <v>13</v>
      </c>
      <c r="K24">
        <v>6</v>
      </c>
      <c r="L24">
        <v>4</v>
      </c>
      <c r="M24" t="s">
        <v>215</v>
      </c>
      <c r="N24" t="s">
        <v>162</v>
      </c>
      <c r="O24" t="s">
        <v>179</v>
      </c>
      <c r="P24" t="s">
        <v>161</v>
      </c>
      <c r="Q24" t="s">
        <v>171</v>
      </c>
      <c r="R24" t="s">
        <v>162</v>
      </c>
      <c r="S24" t="s">
        <v>530</v>
      </c>
      <c r="T24" t="s">
        <v>531</v>
      </c>
      <c r="U24">
        <v>0</v>
      </c>
      <c r="V24">
        <v>0</v>
      </c>
      <c r="AE24">
        <v>1</v>
      </c>
      <c r="AF24">
        <v>0</v>
      </c>
      <c r="AG24" t="s">
        <v>175</v>
      </c>
      <c r="AH24" t="s">
        <v>161</v>
      </c>
      <c r="AM24">
        <v>6</v>
      </c>
      <c r="AN24">
        <v>2</v>
      </c>
      <c r="AO24" t="s">
        <v>532</v>
      </c>
      <c r="AP24" t="s">
        <v>161</v>
      </c>
      <c r="AQ24" t="s">
        <v>493</v>
      </c>
      <c r="AR24" t="s">
        <v>161</v>
      </c>
      <c r="AS24" t="s">
        <v>232</v>
      </c>
      <c r="AT24" t="s">
        <v>161</v>
      </c>
      <c r="AU24" t="s">
        <v>533</v>
      </c>
      <c r="AV24" t="s">
        <v>531</v>
      </c>
      <c r="AW24" t="s">
        <v>493</v>
      </c>
      <c r="AX24" t="s">
        <v>232</v>
      </c>
      <c r="AY24" t="s">
        <v>532</v>
      </c>
      <c r="BA24">
        <v>0</v>
      </c>
      <c r="BF24" t="s">
        <v>161</v>
      </c>
      <c r="BG24" t="s">
        <v>161</v>
      </c>
      <c r="BI24" t="s">
        <v>161</v>
      </c>
      <c r="BK24" t="s">
        <v>162</v>
      </c>
      <c r="BL24" t="s">
        <v>163</v>
      </c>
      <c r="BM24" t="s">
        <v>164</v>
      </c>
      <c r="BN24" s="43">
        <v>300</v>
      </c>
      <c r="BO24" t="s">
        <v>165</v>
      </c>
    </row>
    <row r="25" spans="1:67" ht="15.75" thickBot="1">
      <c r="A25" s="42" t="s">
        <v>534</v>
      </c>
      <c r="B25" s="42" t="s">
        <v>1</v>
      </c>
      <c r="C25" s="42" t="s">
        <v>3</v>
      </c>
      <c r="D25" s="42" t="s">
        <v>45</v>
      </c>
      <c r="E25" s="42" t="s">
        <v>6</v>
      </c>
      <c r="I25">
        <v>8</v>
      </c>
      <c r="K25">
        <v>5</v>
      </c>
      <c r="L25">
        <v>1</v>
      </c>
      <c r="M25" t="s">
        <v>215</v>
      </c>
      <c r="N25" t="s">
        <v>161</v>
      </c>
      <c r="O25" t="s">
        <v>179</v>
      </c>
      <c r="P25" t="s">
        <v>161</v>
      </c>
      <c r="Q25" t="s">
        <v>173</v>
      </c>
      <c r="R25" t="s">
        <v>161</v>
      </c>
      <c r="S25" t="s">
        <v>535</v>
      </c>
      <c r="T25" t="s">
        <v>471</v>
      </c>
      <c r="U25">
        <v>3</v>
      </c>
      <c r="V25">
        <v>3</v>
      </c>
      <c r="W25" t="s">
        <v>210</v>
      </c>
      <c r="X25" t="s">
        <v>162</v>
      </c>
      <c r="Y25" t="s">
        <v>181</v>
      </c>
      <c r="Z25" t="s">
        <v>162</v>
      </c>
      <c r="AA25" t="s">
        <v>179</v>
      </c>
      <c r="AB25" t="s">
        <v>162</v>
      </c>
      <c r="AE25">
        <v>0</v>
      </c>
      <c r="AF25">
        <v>0</v>
      </c>
      <c r="AM25">
        <v>0</v>
      </c>
      <c r="AN25">
        <v>0</v>
      </c>
      <c r="BA25">
        <v>0</v>
      </c>
      <c r="BF25" t="s">
        <v>161</v>
      </c>
      <c r="BI25" t="s">
        <v>162</v>
      </c>
      <c r="BK25" t="s">
        <v>162</v>
      </c>
      <c r="BL25" t="s">
        <v>163</v>
      </c>
      <c r="BM25" t="s">
        <v>164</v>
      </c>
      <c r="BN25" s="43">
        <v>180</v>
      </c>
      <c r="BO25" t="s">
        <v>170</v>
      </c>
    </row>
    <row r="26" spans="1:67" ht="15.75" thickBot="1">
      <c r="A26" s="4" t="s">
        <v>536</v>
      </c>
      <c r="B26" s="4" t="s">
        <v>5</v>
      </c>
      <c r="C26" s="7"/>
      <c r="D26" s="4" t="s">
        <v>45</v>
      </c>
      <c r="E26" s="4" t="s">
        <v>6</v>
      </c>
      <c r="I26">
        <v>8</v>
      </c>
      <c r="K26">
        <v>7</v>
      </c>
      <c r="L26">
        <v>1</v>
      </c>
      <c r="M26" t="s">
        <v>171</v>
      </c>
      <c r="N26" t="s">
        <v>161</v>
      </c>
      <c r="O26" t="s">
        <v>179</v>
      </c>
      <c r="P26" t="s">
        <v>161</v>
      </c>
      <c r="Q26" t="s">
        <v>164</v>
      </c>
      <c r="R26" t="s">
        <v>161</v>
      </c>
      <c r="S26" t="s">
        <v>537</v>
      </c>
      <c r="T26" t="s">
        <v>538</v>
      </c>
      <c r="U26">
        <v>1</v>
      </c>
      <c r="V26">
        <v>1</v>
      </c>
      <c r="W26" t="s">
        <v>210</v>
      </c>
      <c r="X26" t="s">
        <v>162</v>
      </c>
      <c r="AE26">
        <v>0</v>
      </c>
      <c r="AF26">
        <v>0</v>
      </c>
      <c r="AM26">
        <v>0</v>
      </c>
      <c r="AN26">
        <v>0</v>
      </c>
      <c r="BA26">
        <v>0</v>
      </c>
      <c r="BF26" t="s">
        <v>161</v>
      </c>
      <c r="BG26" t="s">
        <v>161</v>
      </c>
      <c r="BI26" t="s">
        <v>162</v>
      </c>
      <c r="BK26" t="s">
        <v>162</v>
      </c>
      <c r="BL26" t="s">
        <v>185</v>
      </c>
      <c r="BM26" t="s">
        <v>164</v>
      </c>
      <c r="BN26" s="43">
        <v>160</v>
      </c>
      <c r="BO26" t="s">
        <v>165</v>
      </c>
    </row>
  </sheetData>
  <mergeCells count="8">
    <mergeCell ref="K1:AY1"/>
    <mergeCell ref="BA1:BD2"/>
    <mergeCell ref="BF1:BI2"/>
    <mergeCell ref="BK1:BO2"/>
    <mergeCell ref="L2:Q2"/>
    <mergeCell ref="V2:AA2"/>
    <mergeCell ref="AE2:AK2"/>
    <mergeCell ref="AM2:A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6"/>
  <sheetViews>
    <sheetView topLeftCell="AR1" workbookViewId="0">
      <selection activeCell="H33" sqref="H33"/>
    </sheetView>
  </sheetViews>
  <sheetFormatPr defaultRowHeight="15"/>
  <cols>
    <col min="1" max="1" width="10.140625" bestFit="1" customWidth="1"/>
    <col min="2" max="2" width="7.5703125" bestFit="1" customWidth="1"/>
    <col min="3" max="3" width="1.85546875" bestFit="1" customWidth="1"/>
    <col min="4" max="4" width="13.5703125" customWidth="1"/>
    <col min="5" max="5" width="6.85546875" bestFit="1" customWidth="1"/>
    <col min="6" max="6" width="3.42578125" bestFit="1" customWidth="1"/>
    <col min="7" max="7" width="10.28515625" bestFit="1" customWidth="1"/>
    <col min="10" max="10" width="12" customWidth="1"/>
    <col min="53" max="53" width="10.85546875" bestFit="1" customWidth="1"/>
  </cols>
  <sheetData>
    <row r="1" spans="1:67">
      <c r="I1" s="9" t="s">
        <v>124</v>
      </c>
      <c r="J1" s="10"/>
      <c r="K1" s="48" t="s">
        <v>125</v>
      </c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BA1" s="49" t="s">
        <v>126</v>
      </c>
      <c r="BB1" s="49"/>
      <c r="BC1" s="49"/>
      <c r="BD1" s="49"/>
      <c r="BF1" s="50" t="s">
        <v>127</v>
      </c>
      <c r="BG1" s="50"/>
      <c r="BH1" s="50"/>
      <c r="BI1" s="50"/>
      <c r="BK1" s="50" t="s">
        <v>128</v>
      </c>
      <c r="BL1" s="50"/>
      <c r="BM1" s="50"/>
      <c r="BN1" s="50"/>
      <c r="BO1" s="50"/>
    </row>
    <row r="2" spans="1:67" ht="15.75" thickBot="1">
      <c r="F2" s="1"/>
      <c r="G2" s="1"/>
      <c r="H2" s="1"/>
      <c r="I2" s="11"/>
      <c r="J2" s="11"/>
      <c r="L2" s="51" t="s">
        <v>129</v>
      </c>
      <c r="M2" s="51"/>
      <c r="N2" s="51"/>
      <c r="O2" s="51"/>
      <c r="P2" s="51"/>
      <c r="Q2" s="51"/>
      <c r="R2" s="37"/>
      <c r="S2" s="11"/>
      <c r="V2" s="51" t="s">
        <v>130</v>
      </c>
      <c r="W2" s="51"/>
      <c r="X2" s="51"/>
      <c r="Y2" s="51"/>
      <c r="Z2" s="51"/>
      <c r="AA2" s="51"/>
      <c r="AB2" s="37"/>
      <c r="AC2" s="11"/>
      <c r="AE2" s="51" t="s">
        <v>131</v>
      </c>
      <c r="AF2" s="51"/>
      <c r="AG2" s="51"/>
      <c r="AH2" s="51"/>
      <c r="AI2" s="51"/>
      <c r="AJ2" s="51"/>
      <c r="AK2" s="51"/>
      <c r="AM2" s="51" t="s">
        <v>132</v>
      </c>
      <c r="AN2" s="51"/>
      <c r="AO2" s="51"/>
      <c r="AP2" s="51"/>
      <c r="AQ2" s="51"/>
      <c r="AR2" s="51"/>
      <c r="AS2" s="51"/>
      <c r="AT2" s="51"/>
      <c r="AU2" s="51"/>
      <c r="AW2" s="13"/>
      <c r="AX2" s="14" t="s">
        <v>133</v>
      </c>
      <c r="AY2" s="13"/>
      <c r="AZ2" s="15"/>
      <c r="BA2" s="49"/>
      <c r="BB2" s="49"/>
      <c r="BC2" s="49"/>
      <c r="BD2" s="49"/>
      <c r="BF2" s="50"/>
      <c r="BG2" s="50"/>
      <c r="BH2" s="50"/>
      <c r="BI2" s="50"/>
      <c r="BK2" s="50"/>
      <c r="BL2" s="50"/>
      <c r="BM2" s="50"/>
      <c r="BN2" s="50"/>
      <c r="BO2" s="50"/>
    </row>
    <row r="3" spans="1:67" ht="39" thickBot="1">
      <c r="A3" s="8" t="s">
        <v>120</v>
      </c>
      <c r="B3" s="8" t="s">
        <v>121</v>
      </c>
      <c r="D3" t="s">
        <v>122</v>
      </c>
      <c r="E3" s="8" t="s">
        <v>123</v>
      </c>
      <c r="F3" s="2"/>
      <c r="G3" s="2"/>
      <c r="H3" s="2"/>
      <c r="I3" s="16" t="s">
        <v>134</v>
      </c>
      <c r="J3" s="17"/>
      <c r="K3" s="18" t="s">
        <v>135</v>
      </c>
      <c r="L3" s="19" t="s">
        <v>136</v>
      </c>
      <c r="M3" s="20" t="s">
        <v>137</v>
      </c>
      <c r="N3" s="21"/>
      <c r="O3" s="22" t="s">
        <v>138</v>
      </c>
      <c r="P3" s="23"/>
      <c r="Q3" s="24" t="s">
        <v>139</v>
      </c>
      <c r="R3" s="25"/>
      <c r="S3" s="26" t="s">
        <v>140</v>
      </c>
      <c r="T3" s="17"/>
      <c r="U3" s="18" t="s">
        <v>135</v>
      </c>
      <c r="V3" s="19" t="s">
        <v>136</v>
      </c>
      <c r="W3" s="20" t="s">
        <v>141</v>
      </c>
      <c r="X3" s="21"/>
      <c r="Y3" s="27" t="s">
        <v>142</v>
      </c>
      <c r="Z3" s="21"/>
      <c r="AA3" s="28" t="s">
        <v>143</v>
      </c>
      <c r="AB3" s="29"/>
      <c r="AC3" s="26" t="s">
        <v>140</v>
      </c>
      <c r="AD3" s="30"/>
      <c r="AE3" s="18" t="s">
        <v>135</v>
      </c>
      <c r="AF3" s="19" t="s">
        <v>136</v>
      </c>
      <c r="AG3" s="31" t="s">
        <v>144</v>
      </c>
      <c r="AH3" s="21"/>
      <c r="AI3" s="22" t="s">
        <v>145</v>
      </c>
      <c r="AJ3" s="23"/>
      <c r="AK3" s="26" t="s">
        <v>140</v>
      </c>
      <c r="AL3" s="17"/>
      <c r="AM3" s="18" t="s">
        <v>135</v>
      </c>
      <c r="AN3" s="19" t="s">
        <v>136</v>
      </c>
      <c r="AO3" s="20" t="s">
        <v>146</v>
      </c>
      <c r="AP3" s="21"/>
      <c r="AQ3" s="22" t="s">
        <v>147</v>
      </c>
      <c r="AR3" s="29"/>
      <c r="AS3" s="24" t="s">
        <v>148</v>
      </c>
      <c r="AT3" s="25"/>
      <c r="AU3" s="26" t="s">
        <v>140</v>
      </c>
      <c r="AV3" s="17"/>
      <c r="AW3" s="20" t="s">
        <v>146</v>
      </c>
      <c r="AX3" s="27" t="s">
        <v>147</v>
      </c>
      <c r="AY3" s="20" t="s">
        <v>148</v>
      </c>
      <c r="AZ3" s="17"/>
      <c r="BA3" s="21" t="s">
        <v>149</v>
      </c>
      <c r="BB3" s="20" t="s">
        <v>150</v>
      </c>
      <c r="BC3" s="27" t="s">
        <v>151</v>
      </c>
      <c r="BD3" s="32" t="s">
        <v>140</v>
      </c>
      <c r="BE3" s="17"/>
      <c r="BF3" s="21" t="s">
        <v>152</v>
      </c>
      <c r="BG3" s="31" t="s">
        <v>153</v>
      </c>
      <c r="BH3" s="28" t="s">
        <v>154</v>
      </c>
      <c r="BI3" s="33" t="s">
        <v>155</v>
      </c>
      <c r="BJ3" s="17"/>
      <c r="BK3" s="34" t="s">
        <v>156</v>
      </c>
      <c r="BL3" s="35" t="s">
        <v>157</v>
      </c>
      <c r="BM3" s="36" t="s">
        <v>158</v>
      </c>
      <c r="BN3" s="21" t="s">
        <v>159</v>
      </c>
      <c r="BO3" s="27" t="s">
        <v>160</v>
      </c>
    </row>
    <row r="4" spans="1:67" ht="15.75" thickBot="1">
      <c r="A4" s="1" t="s">
        <v>33</v>
      </c>
      <c r="B4" s="1" t="s">
        <v>5</v>
      </c>
      <c r="C4" s="3"/>
      <c r="D4" s="1" t="s">
        <v>2</v>
      </c>
      <c r="E4" s="1" t="s">
        <v>3</v>
      </c>
      <c r="F4" s="6"/>
      <c r="G4" s="6"/>
      <c r="H4" s="6"/>
      <c r="I4">
        <v>2</v>
      </c>
      <c r="K4">
        <v>2</v>
      </c>
      <c r="L4">
        <v>0</v>
      </c>
      <c r="M4" t="s">
        <v>173</v>
      </c>
      <c r="N4" t="s">
        <v>161</v>
      </c>
      <c r="O4" t="s">
        <v>172</v>
      </c>
      <c r="P4" t="s">
        <v>161</v>
      </c>
      <c r="U4">
        <v>0</v>
      </c>
      <c r="AE4">
        <v>0</v>
      </c>
      <c r="AM4">
        <v>0</v>
      </c>
      <c r="AW4" t="s">
        <v>173</v>
      </c>
      <c r="AX4" t="s">
        <v>172</v>
      </c>
      <c r="BA4" t="s">
        <v>161</v>
      </c>
      <c r="BF4" t="s">
        <v>161</v>
      </c>
      <c r="BG4" t="s">
        <v>161</v>
      </c>
      <c r="BI4" t="s">
        <v>161</v>
      </c>
      <c r="BK4" t="s">
        <v>162</v>
      </c>
      <c r="BL4" t="s">
        <v>169</v>
      </c>
      <c r="BM4" t="s">
        <v>164</v>
      </c>
      <c r="BN4">
        <v>50</v>
      </c>
      <c r="BO4" t="s">
        <v>218</v>
      </c>
    </row>
    <row r="5" spans="1:67" ht="15.75" thickBot="1">
      <c r="A5" s="2" t="s">
        <v>41</v>
      </c>
      <c r="B5" s="2" t="s">
        <v>1</v>
      </c>
      <c r="C5" s="2" t="s">
        <v>6</v>
      </c>
      <c r="D5" s="2" t="s">
        <v>2</v>
      </c>
      <c r="E5" s="2" t="s">
        <v>3</v>
      </c>
      <c r="F5" s="6"/>
      <c r="G5" s="6"/>
      <c r="H5" s="6"/>
      <c r="I5">
        <v>1</v>
      </c>
      <c r="K5">
        <v>0</v>
      </c>
      <c r="U5">
        <v>1</v>
      </c>
      <c r="V5">
        <v>1</v>
      </c>
      <c r="W5" t="s">
        <v>171</v>
      </c>
      <c r="X5" t="s">
        <v>162</v>
      </c>
      <c r="AE5">
        <v>0</v>
      </c>
      <c r="AM5">
        <v>0</v>
      </c>
      <c r="AW5" t="s">
        <v>161</v>
      </c>
      <c r="BA5" t="s">
        <v>161</v>
      </c>
      <c r="BF5" t="s">
        <v>161</v>
      </c>
      <c r="BG5" t="s">
        <v>161</v>
      </c>
      <c r="BI5" t="s">
        <v>161</v>
      </c>
      <c r="BK5" t="s">
        <v>162</v>
      </c>
      <c r="BL5" t="s">
        <v>163</v>
      </c>
      <c r="BM5" t="s">
        <v>164</v>
      </c>
      <c r="BN5">
        <v>540</v>
      </c>
      <c r="BO5" t="s">
        <v>165</v>
      </c>
    </row>
    <row r="6" spans="1:67" ht="15.75" thickBot="1">
      <c r="A6" s="6" t="s">
        <v>15</v>
      </c>
      <c r="B6" s="6" t="s">
        <v>5</v>
      </c>
      <c r="C6" s="5"/>
      <c r="D6" s="6" t="s">
        <v>2</v>
      </c>
      <c r="E6" s="6" t="s">
        <v>3</v>
      </c>
      <c r="F6" s="6"/>
      <c r="G6" s="6"/>
      <c r="H6" s="6"/>
      <c r="I6">
        <v>0</v>
      </c>
      <c r="K6">
        <v>0</v>
      </c>
      <c r="U6">
        <v>0</v>
      </c>
      <c r="AE6">
        <v>0</v>
      </c>
      <c r="AM6">
        <v>0</v>
      </c>
      <c r="BA6" t="s">
        <v>161</v>
      </c>
      <c r="BF6" t="s">
        <v>161</v>
      </c>
      <c r="BG6" t="s">
        <v>161</v>
      </c>
      <c r="BI6" t="s">
        <v>161</v>
      </c>
      <c r="BK6" t="s">
        <v>161</v>
      </c>
    </row>
    <row r="7" spans="1:67" ht="15.75" thickBot="1">
      <c r="A7" s="6" t="s">
        <v>22</v>
      </c>
      <c r="B7" s="6" t="s">
        <v>1</v>
      </c>
      <c r="C7" s="6" t="s">
        <v>6</v>
      </c>
      <c r="D7" s="6" t="s">
        <v>2</v>
      </c>
      <c r="E7" s="6" t="s">
        <v>3</v>
      </c>
      <c r="F7" s="6"/>
      <c r="G7" s="6"/>
      <c r="H7" s="6"/>
      <c r="I7">
        <v>8</v>
      </c>
      <c r="K7">
        <v>3</v>
      </c>
      <c r="L7">
        <v>0</v>
      </c>
      <c r="M7" t="s">
        <v>164</v>
      </c>
      <c r="N7" t="s">
        <v>161</v>
      </c>
      <c r="O7" t="s">
        <v>171</v>
      </c>
      <c r="P7" t="s">
        <v>161</v>
      </c>
      <c r="Q7" t="s">
        <v>172</v>
      </c>
      <c r="R7" t="s">
        <v>161</v>
      </c>
      <c r="U7">
        <v>4</v>
      </c>
      <c r="V7">
        <v>1</v>
      </c>
      <c r="W7" t="s">
        <v>161</v>
      </c>
      <c r="X7" t="s">
        <v>162</v>
      </c>
      <c r="Y7" t="s">
        <v>171</v>
      </c>
      <c r="Z7" t="s">
        <v>161</v>
      </c>
      <c r="AA7" t="s">
        <v>187</v>
      </c>
      <c r="AB7" t="s">
        <v>161</v>
      </c>
      <c r="AC7" t="s">
        <v>181</v>
      </c>
      <c r="AD7" t="s">
        <v>161</v>
      </c>
      <c r="AE7">
        <v>1</v>
      </c>
      <c r="AF7">
        <v>0</v>
      </c>
      <c r="AG7" t="s">
        <v>219</v>
      </c>
      <c r="AH7" t="s">
        <v>161</v>
      </c>
      <c r="AM7">
        <v>0</v>
      </c>
      <c r="AW7" t="s">
        <v>161</v>
      </c>
      <c r="AX7" t="s">
        <v>187</v>
      </c>
      <c r="AY7" t="s">
        <v>220</v>
      </c>
      <c r="BA7" t="s">
        <v>161</v>
      </c>
      <c r="BF7" t="s">
        <v>161</v>
      </c>
      <c r="BG7" t="s">
        <v>161</v>
      </c>
      <c r="BI7" t="s">
        <v>161</v>
      </c>
      <c r="BK7" t="s">
        <v>162</v>
      </c>
      <c r="BL7" t="s">
        <v>169</v>
      </c>
      <c r="BM7" t="s">
        <v>164</v>
      </c>
      <c r="BN7">
        <v>200</v>
      </c>
      <c r="BO7" t="s">
        <v>165</v>
      </c>
    </row>
    <row r="8" spans="1:67" ht="15.75" thickBot="1">
      <c r="A8" s="38">
        <v>20594</v>
      </c>
      <c r="B8" s="6" t="s">
        <v>5</v>
      </c>
      <c r="C8" s="5"/>
      <c r="D8" s="6" t="s">
        <v>2</v>
      </c>
      <c r="E8" s="6" t="s">
        <v>3</v>
      </c>
      <c r="F8" s="6"/>
      <c r="G8" s="6"/>
      <c r="H8" s="6"/>
      <c r="I8">
        <v>2</v>
      </c>
      <c r="K8">
        <v>2</v>
      </c>
      <c r="L8">
        <v>1</v>
      </c>
      <c r="M8" t="s">
        <v>171</v>
      </c>
      <c r="N8" t="s">
        <v>162</v>
      </c>
      <c r="O8" t="s">
        <v>172</v>
      </c>
      <c r="P8" t="s">
        <v>161</v>
      </c>
      <c r="U8">
        <v>0</v>
      </c>
      <c r="AE8">
        <v>0</v>
      </c>
      <c r="AM8">
        <v>0</v>
      </c>
      <c r="AW8" t="s">
        <v>171</v>
      </c>
      <c r="AX8" t="s">
        <v>172</v>
      </c>
      <c r="BA8" t="s">
        <v>161</v>
      </c>
      <c r="BF8" t="s">
        <v>161</v>
      </c>
      <c r="BG8" t="s">
        <v>161</v>
      </c>
      <c r="BI8" t="s">
        <v>161</v>
      </c>
      <c r="BK8" t="s">
        <v>162</v>
      </c>
      <c r="BL8" t="s">
        <v>185</v>
      </c>
      <c r="BM8" t="s">
        <v>164</v>
      </c>
      <c r="BN8">
        <v>350</v>
      </c>
      <c r="BO8" t="s">
        <v>218</v>
      </c>
    </row>
    <row r="9" spans="1:67" ht="15.75" thickBot="1">
      <c r="A9" s="6" t="s">
        <v>37</v>
      </c>
      <c r="B9" s="6" t="s">
        <v>5</v>
      </c>
      <c r="C9" s="6" t="s">
        <v>3</v>
      </c>
      <c r="D9" s="6" t="s">
        <v>38</v>
      </c>
      <c r="E9" s="6" t="s">
        <v>3</v>
      </c>
      <c r="F9" s="6"/>
      <c r="G9" s="6"/>
      <c r="H9" s="6"/>
      <c r="I9">
        <v>2</v>
      </c>
      <c r="K9">
        <v>2</v>
      </c>
      <c r="L9">
        <v>0</v>
      </c>
      <c r="M9" t="s">
        <v>221</v>
      </c>
      <c r="N9" t="s">
        <v>161</v>
      </c>
      <c r="O9" t="s">
        <v>172</v>
      </c>
      <c r="P9" t="s">
        <v>161</v>
      </c>
      <c r="U9">
        <v>2</v>
      </c>
      <c r="V9">
        <v>0</v>
      </c>
      <c r="W9" t="s">
        <v>171</v>
      </c>
      <c r="X9" t="s">
        <v>161</v>
      </c>
      <c r="Y9" t="s">
        <v>181</v>
      </c>
      <c r="Z9" t="s">
        <v>161</v>
      </c>
      <c r="AE9">
        <v>0</v>
      </c>
      <c r="AM9">
        <v>0</v>
      </c>
      <c r="AW9" t="s">
        <v>172</v>
      </c>
      <c r="AX9" t="s">
        <v>221</v>
      </c>
      <c r="AY9" t="s">
        <v>222</v>
      </c>
      <c r="BA9" t="s">
        <v>162</v>
      </c>
      <c r="BB9" t="s">
        <v>172</v>
      </c>
      <c r="BC9" t="s">
        <v>168</v>
      </c>
      <c r="BF9" t="s">
        <v>161</v>
      </c>
      <c r="BG9" t="s">
        <v>161</v>
      </c>
      <c r="BI9" t="s">
        <v>161</v>
      </c>
      <c r="BK9" t="s">
        <v>162</v>
      </c>
      <c r="BL9" t="s">
        <v>163</v>
      </c>
      <c r="BM9" t="s">
        <v>164</v>
      </c>
      <c r="BN9">
        <v>300</v>
      </c>
      <c r="BO9" t="s">
        <v>165</v>
      </c>
    </row>
    <row r="10" spans="1:67" ht="15.75" thickBot="1">
      <c r="A10" s="6" t="s">
        <v>11</v>
      </c>
      <c r="B10" s="6" t="s">
        <v>1</v>
      </c>
      <c r="C10" s="5"/>
      <c r="D10" s="6" t="s">
        <v>12</v>
      </c>
      <c r="E10" s="6" t="s">
        <v>3</v>
      </c>
      <c r="F10" s="6"/>
      <c r="G10" s="6"/>
      <c r="H10" s="6"/>
      <c r="I10">
        <v>1</v>
      </c>
      <c r="K10">
        <v>0</v>
      </c>
      <c r="L10">
        <v>0</v>
      </c>
      <c r="U10">
        <v>1</v>
      </c>
      <c r="V10">
        <v>1</v>
      </c>
      <c r="W10" t="s">
        <v>161</v>
      </c>
      <c r="X10" t="s">
        <v>162</v>
      </c>
      <c r="AE10">
        <v>0</v>
      </c>
      <c r="AM10">
        <v>0</v>
      </c>
      <c r="AW10" t="s">
        <v>161</v>
      </c>
      <c r="BA10" t="s">
        <v>161</v>
      </c>
      <c r="BF10" t="s">
        <v>161</v>
      </c>
      <c r="BG10" t="s">
        <v>161</v>
      </c>
      <c r="BI10" t="s">
        <v>162</v>
      </c>
      <c r="BK10" t="s">
        <v>162</v>
      </c>
      <c r="BL10" t="s">
        <v>163</v>
      </c>
      <c r="BM10" t="s">
        <v>164</v>
      </c>
      <c r="BN10">
        <v>300</v>
      </c>
      <c r="BO10" t="s">
        <v>218</v>
      </c>
    </row>
    <row r="11" spans="1:67" ht="15.75" thickBot="1">
      <c r="A11" s="6" t="s">
        <v>16</v>
      </c>
      <c r="B11" s="6" t="s">
        <v>1</v>
      </c>
      <c r="C11" s="6" t="s">
        <v>6</v>
      </c>
      <c r="D11" s="6" t="s">
        <v>2</v>
      </c>
      <c r="E11" s="6" t="s">
        <v>3</v>
      </c>
      <c r="F11" s="6"/>
      <c r="G11" s="6"/>
      <c r="H11" s="6"/>
      <c r="I11">
        <v>9</v>
      </c>
      <c r="K11">
        <v>4</v>
      </c>
      <c r="L11">
        <v>0</v>
      </c>
      <c r="M11" t="s">
        <v>171</v>
      </c>
      <c r="N11" t="s">
        <v>161</v>
      </c>
      <c r="O11" t="s">
        <v>172</v>
      </c>
      <c r="P11" t="s">
        <v>161</v>
      </c>
      <c r="Q11" t="s">
        <v>202</v>
      </c>
      <c r="R11" t="s">
        <v>161</v>
      </c>
      <c r="S11" t="s">
        <v>221</v>
      </c>
      <c r="T11" t="s">
        <v>161</v>
      </c>
      <c r="U11">
        <v>5</v>
      </c>
      <c r="V11">
        <v>4</v>
      </c>
      <c r="W11" t="s">
        <v>161</v>
      </c>
      <c r="X11" t="s">
        <v>162</v>
      </c>
      <c r="Y11" t="s">
        <v>1</v>
      </c>
      <c r="Z11" t="s">
        <v>162</v>
      </c>
      <c r="AA11" t="s">
        <v>171</v>
      </c>
      <c r="AB11" t="s">
        <v>162</v>
      </c>
      <c r="AC11" t="s">
        <v>223</v>
      </c>
      <c r="AD11" t="s">
        <v>224</v>
      </c>
      <c r="AE11">
        <v>0</v>
      </c>
      <c r="AM11">
        <v>0</v>
      </c>
      <c r="AW11" t="s">
        <v>161</v>
      </c>
      <c r="AX11" t="s">
        <v>171</v>
      </c>
      <c r="AY11" t="s">
        <v>179</v>
      </c>
      <c r="BA11" t="s">
        <v>161</v>
      </c>
      <c r="BF11" t="s">
        <v>161</v>
      </c>
      <c r="BG11" t="s">
        <v>161</v>
      </c>
      <c r="BI11" t="s">
        <v>161</v>
      </c>
      <c r="BK11" t="s">
        <v>161</v>
      </c>
    </row>
    <row r="12" spans="1:67" ht="15.75" thickBot="1">
      <c r="A12" s="6" t="s">
        <v>18</v>
      </c>
      <c r="B12" s="6" t="s">
        <v>5</v>
      </c>
      <c r="C12" s="6" t="s">
        <v>6</v>
      </c>
      <c r="D12" s="6" t="s">
        <v>2</v>
      </c>
      <c r="E12" s="6" t="s">
        <v>3</v>
      </c>
      <c r="F12" s="6"/>
      <c r="G12" s="6"/>
      <c r="H12" s="6"/>
      <c r="I12">
        <v>0</v>
      </c>
      <c r="K12">
        <v>0</v>
      </c>
      <c r="U12">
        <v>0</v>
      </c>
      <c r="AE12">
        <v>0</v>
      </c>
      <c r="AM12">
        <v>0</v>
      </c>
      <c r="BA12" t="s">
        <v>162</v>
      </c>
      <c r="BB12" t="s">
        <v>168</v>
      </c>
      <c r="BC12" t="s">
        <v>197</v>
      </c>
      <c r="BD12" t="s">
        <v>5</v>
      </c>
      <c r="BF12" t="s">
        <v>161</v>
      </c>
      <c r="BG12" t="s">
        <v>161</v>
      </c>
      <c r="BI12" t="s">
        <v>161</v>
      </c>
      <c r="BK12" t="s">
        <v>162</v>
      </c>
      <c r="BL12" t="s">
        <v>163</v>
      </c>
      <c r="BM12" t="s">
        <v>225</v>
      </c>
      <c r="BN12">
        <v>246</v>
      </c>
      <c r="BO12" t="s">
        <v>165</v>
      </c>
    </row>
    <row r="13" spans="1:67" ht="15.75" thickBot="1">
      <c r="A13" s="6" t="s">
        <v>20</v>
      </c>
      <c r="B13" s="6" t="s">
        <v>5</v>
      </c>
      <c r="C13" s="5"/>
      <c r="D13" s="6" t="s">
        <v>2</v>
      </c>
      <c r="E13" s="6" t="s">
        <v>3</v>
      </c>
      <c r="F13" s="6"/>
      <c r="G13" s="6"/>
      <c r="H13" s="6"/>
      <c r="I13">
        <v>1</v>
      </c>
      <c r="K13">
        <v>0</v>
      </c>
      <c r="U13">
        <v>1</v>
      </c>
      <c r="V13">
        <v>1</v>
      </c>
      <c r="W13" t="s">
        <v>161</v>
      </c>
      <c r="X13" t="s">
        <v>162</v>
      </c>
      <c r="AE13">
        <v>0</v>
      </c>
      <c r="AM13">
        <v>0</v>
      </c>
      <c r="AW13" t="s">
        <v>161</v>
      </c>
      <c r="BA13" t="s">
        <v>162</v>
      </c>
      <c r="BB13" t="s">
        <v>168</v>
      </c>
      <c r="BC13" t="s">
        <v>197</v>
      </c>
      <c r="BF13" t="s">
        <v>161</v>
      </c>
      <c r="BG13" t="s">
        <v>162</v>
      </c>
      <c r="BI13" t="s">
        <v>161</v>
      </c>
      <c r="BK13" t="s">
        <v>162</v>
      </c>
      <c r="BL13" t="s">
        <v>169</v>
      </c>
      <c r="BM13" t="s">
        <v>1</v>
      </c>
      <c r="BN13">
        <v>200</v>
      </c>
      <c r="BO13" t="s">
        <v>165</v>
      </c>
    </row>
    <row r="14" spans="1:67" ht="15.75" thickBot="1">
      <c r="A14" s="6" t="s">
        <v>23</v>
      </c>
      <c r="B14" s="6" t="s">
        <v>1</v>
      </c>
      <c r="C14" s="5"/>
      <c r="D14" s="6" t="s">
        <v>2</v>
      </c>
      <c r="E14" s="6" t="s">
        <v>3</v>
      </c>
      <c r="F14" s="6"/>
      <c r="G14" s="6"/>
      <c r="H14" s="6"/>
      <c r="I14">
        <v>1</v>
      </c>
      <c r="K14">
        <v>1</v>
      </c>
      <c r="L14">
        <v>0</v>
      </c>
      <c r="M14" t="s">
        <v>5</v>
      </c>
      <c r="N14" t="s">
        <v>161</v>
      </c>
      <c r="U14">
        <v>0</v>
      </c>
      <c r="AE14">
        <v>0</v>
      </c>
      <c r="AM14">
        <v>0</v>
      </c>
      <c r="AW14" t="s">
        <v>5</v>
      </c>
      <c r="BA14" t="s">
        <v>161</v>
      </c>
      <c r="BF14" t="s">
        <v>161</v>
      </c>
      <c r="BG14" t="s">
        <v>161</v>
      </c>
      <c r="BI14" t="s">
        <v>161</v>
      </c>
      <c r="BK14" t="s">
        <v>162</v>
      </c>
      <c r="BL14" t="s">
        <v>163</v>
      </c>
      <c r="BM14" t="s">
        <v>1</v>
      </c>
      <c r="BN14">
        <v>240</v>
      </c>
      <c r="BO14" t="s">
        <v>165</v>
      </c>
    </row>
    <row r="15" spans="1:67" ht="15.75" thickBot="1">
      <c r="A15" s="6" t="s">
        <v>26</v>
      </c>
      <c r="B15" s="6" t="s">
        <v>1</v>
      </c>
      <c r="C15" s="5"/>
      <c r="D15" s="6" t="s">
        <v>2</v>
      </c>
      <c r="E15" s="6" t="s">
        <v>3</v>
      </c>
      <c r="F15" s="6"/>
      <c r="G15" s="6"/>
      <c r="H15" s="6"/>
      <c r="I15">
        <v>4</v>
      </c>
      <c r="K15">
        <v>0</v>
      </c>
      <c r="U15">
        <v>3</v>
      </c>
      <c r="V15">
        <v>3</v>
      </c>
      <c r="W15" t="s">
        <v>180</v>
      </c>
      <c r="X15" t="s">
        <v>162</v>
      </c>
      <c r="Y15" t="s">
        <v>197</v>
      </c>
      <c r="Z15" t="s">
        <v>162</v>
      </c>
      <c r="AA15" t="s">
        <v>161</v>
      </c>
      <c r="AB15" t="s">
        <v>162</v>
      </c>
      <c r="AE15">
        <v>1</v>
      </c>
      <c r="AF15">
        <v>0</v>
      </c>
      <c r="AG15" t="s">
        <v>226</v>
      </c>
      <c r="AM15">
        <v>0</v>
      </c>
      <c r="AW15" t="s">
        <v>180</v>
      </c>
      <c r="AX15" t="s">
        <v>226</v>
      </c>
      <c r="AY15" t="s">
        <v>197</v>
      </c>
      <c r="BA15" t="s">
        <v>161</v>
      </c>
      <c r="BF15" t="s">
        <v>161</v>
      </c>
      <c r="BG15" t="s">
        <v>161</v>
      </c>
      <c r="BI15" t="s">
        <v>161</v>
      </c>
      <c r="BK15" t="s">
        <v>161</v>
      </c>
    </row>
    <row r="16" spans="1:67" ht="15.75" thickBot="1">
      <c r="A16" s="6" t="s">
        <v>27</v>
      </c>
      <c r="B16" s="6" t="s">
        <v>5</v>
      </c>
      <c r="C16" s="6" t="s">
        <v>6</v>
      </c>
      <c r="D16" s="6" t="s">
        <v>2</v>
      </c>
      <c r="E16" s="6" t="s">
        <v>3</v>
      </c>
      <c r="F16" s="6"/>
      <c r="G16" s="6"/>
      <c r="H16" s="6"/>
      <c r="I16">
        <v>11</v>
      </c>
      <c r="K16">
        <v>0</v>
      </c>
      <c r="U16">
        <v>4</v>
      </c>
      <c r="V16">
        <v>2</v>
      </c>
      <c r="W16" t="s">
        <v>1</v>
      </c>
      <c r="X16" t="s">
        <v>162</v>
      </c>
      <c r="Y16" t="s">
        <v>180</v>
      </c>
      <c r="Z16" t="s">
        <v>161</v>
      </c>
      <c r="AA16" t="s">
        <v>161</v>
      </c>
      <c r="AB16" t="s">
        <v>162</v>
      </c>
      <c r="AE16">
        <v>4</v>
      </c>
      <c r="AF16">
        <v>0</v>
      </c>
      <c r="AG16" t="s">
        <v>175</v>
      </c>
      <c r="AH16" t="s">
        <v>161</v>
      </c>
      <c r="AI16" t="s">
        <v>219</v>
      </c>
      <c r="AJ16" t="s">
        <v>161</v>
      </c>
      <c r="AK16" t="s">
        <v>227</v>
      </c>
      <c r="AL16" t="s">
        <v>161</v>
      </c>
      <c r="AM16">
        <v>2</v>
      </c>
      <c r="AO16" t="s">
        <v>228</v>
      </c>
      <c r="AP16" t="s">
        <v>161</v>
      </c>
      <c r="AQ16" t="s">
        <v>229</v>
      </c>
      <c r="AR16" t="s">
        <v>161</v>
      </c>
      <c r="AW16" t="s">
        <v>129</v>
      </c>
      <c r="AX16" t="s">
        <v>230</v>
      </c>
      <c r="BA16" t="s">
        <v>161</v>
      </c>
      <c r="BF16" t="s">
        <v>161</v>
      </c>
      <c r="BG16" t="s">
        <v>161</v>
      </c>
      <c r="BI16" t="s">
        <v>162</v>
      </c>
      <c r="BK16" t="s">
        <v>162</v>
      </c>
      <c r="BL16" t="s">
        <v>185</v>
      </c>
      <c r="BM16" t="s">
        <v>1</v>
      </c>
      <c r="BN16">
        <v>122</v>
      </c>
      <c r="BO16" t="s">
        <v>165</v>
      </c>
    </row>
    <row r="17" spans="1:67" ht="15.75" thickBot="1">
      <c r="A17" s="6" t="s">
        <v>30</v>
      </c>
      <c r="B17" s="6" t="s">
        <v>5</v>
      </c>
      <c r="C17" s="5"/>
      <c r="D17" s="6" t="s">
        <v>2</v>
      </c>
      <c r="E17" s="6" t="s">
        <v>3</v>
      </c>
      <c r="F17" s="6"/>
      <c r="G17" s="6"/>
      <c r="H17" s="6"/>
      <c r="I17">
        <v>4</v>
      </c>
      <c r="K17">
        <v>3</v>
      </c>
      <c r="L17">
        <v>1</v>
      </c>
      <c r="M17" t="s">
        <v>179</v>
      </c>
      <c r="N17" t="s">
        <v>161</v>
      </c>
      <c r="O17" t="s">
        <v>202</v>
      </c>
      <c r="P17" t="s">
        <v>161</v>
      </c>
      <c r="Q17" t="s">
        <v>173</v>
      </c>
      <c r="R17" t="s">
        <v>162</v>
      </c>
      <c r="U17">
        <v>0</v>
      </c>
      <c r="AE17">
        <v>1</v>
      </c>
      <c r="AF17">
        <v>0</v>
      </c>
      <c r="AG17" t="s">
        <v>175</v>
      </c>
      <c r="AH17" t="s">
        <v>161</v>
      </c>
      <c r="AM17">
        <v>0</v>
      </c>
      <c r="AW17" t="s">
        <v>179</v>
      </c>
      <c r="AX17" t="s">
        <v>202</v>
      </c>
      <c r="AY17" t="s">
        <v>173</v>
      </c>
      <c r="BA17" t="s">
        <v>161</v>
      </c>
      <c r="BF17" t="s">
        <v>161</v>
      </c>
      <c r="BG17" t="s">
        <v>161</v>
      </c>
      <c r="BI17" t="s">
        <v>162</v>
      </c>
      <c r="BK17" t="s">
        <v>162</v>
      </c>
      <c r="BL17" t="s">
        <v>163</v>
      </c>
      <c r="BM17" t="s">
        <v>164</v>
      </c>
      <c r="BN17">
        <v>200</v>
      </c>
      <c r="BO17" t="s">
        <v>165</v>
      </c>
    </row>
    <row r="18" spans="1:67" ht="15.75" thickBot="1">
      <c r="A18" s="6" t="s">
        <v>35</v>
      </c>
      <c r="B18" s="6" t="s">
        <v>1</v>
      </c>
      <c r="C18" s="5"/>
      <c r="D18" s="6" t="s">
        <v>2</v>
      </c>
      <c r="E18" s="6" t="s">
        <v>3</v>
      </c>
      <c r="F18" s="6"/>
      <c r="G18" s="6"/>
      <c r="H18" s="6"/>
      <c r="I18">
        <v>4</v>
      </c>
      <c r="K18">
        <v>4</v>
      </c>
      <c r="L18">
        <v>0</v>
      </c>
      <c r="M18" t="s">
        <v>215</v>
      </c>
      <c r="N18" t="s">
        <v>161</v>
      </c>
      <c r="O18" t="s">
        <v>202</v>
      </c>
      <c r="P18" t="s">
        <v>161</v>
      </c>
      <c r="Q18" t="s">
        <v>221</v>
      </c>
      <c r="R18" t="s">
        <v>161</v>
      </c>
      <c r="S18" t="s">
        <v>172</v>
      </c>
      <c r="T18" t="s">
        <v>161</v>
      </c>
      <c r="U18">
        <v>0</v>
      </c>
      <c r="AE18">
        <v>0</v>
      </c>
      <c r="AM18">
        <v>0</v>
      </c>
      <c r="AV18" t="s">
        <v>231</v>
      </c>
      <c r="AW18" t="s">
        <v>215</v>
      </c>
      <c r="AX18" t="s">
        <v>202</v>
      </c>
      <c r="AY18" t="s">
        <v>172</v>
      </c>
      <c r="BA18" t="s">
        <v>161</v>
      </c>
      <c r="BF18" t="s">
        <v>161</v>
      </c>
      <c r="BG18" t="s">
        <v>161</v>
      </c>
      <c r="BI18" t="s">
        <v>161</v>
      </c>
      <c r="BK18" t="s">
        <v>162</v>
      </c>
      <c r="BL18" t="s">
        <v>163</v>
      </c>
      <c r="BM18" t="s">
        <v>164</v>
      </c>
      <c r="BN18">
        <v>400</v>
      </c>
      <c r="BO18" t="s">
        <v>165</v>
      </c>
    </row>
    <row r="19" spans="1:67" ht="15.75" thickBot="1">
      <c r="A19" s="6" t="s">
        <v>42</v>
      </c>
      <c r="B19" s="6" t="s">
        <v>5</v>
      </c>
      <c r="C19" s="5"/>
      <c r="D19" s="6" t="s">
        <v>2</v>
      </c>
      <c r="E19" s="6" t="s">
        <v>3</v>
      </c>
      <c r="F19" s="6"/>
      <c r="G19" s="6"/>
      <c r="H19" s="6"/>
      <c r="I19">
        <v>5</v>
      </c>
      <c r="K19">
        <v>0</v>
      </c>
      <c r="U19">
        <v>5</v>
      </c>
      <c r="V19">
        <v>0</v>
      </c>
      <c r="W19" t="s">
        <v>180</v>
      </c>
      <c r="X19" t="s">
        <v>161</v>
      </c>
      <c r="Y19" t="s">
        <v>171</v>
      </c>
      <c r="Z19" t="s">
        <v>161</v>
      </c>
      <c r="AA19" t="s">
        <v>181</v>
      </c>
      <c r="AB19" t="s">
        <v>161</v>
      </c>
      <c r="AE19">
        <v>0</v>
      </c>
      <c r="AM19">
        <v>0</v>
      </c>
      <c r="BA19" t="s">
        <v>161</v>
      </c>
      <c r="BF19" t="s">
        <v>161</v>
      </c>
      <c r="BG19" t="s">
        <v>161</v>
      </c>
      <c r="BI19" t="s">
        <v>161</v>
      </c>
      <c r="BK19" t="s">
        <v>161</v>
      </c>
    </row>
    <row r="20" spans="1:67" ht="15.75" thickBot="1">
      <c r="A20" s="6" t="s">
        <v>24</v>
      </c>
      <c r="B20" s="6" t="s">
        <v>5</v>
      </c>
      <c r="C20" s="6" t="s">
        <v>6</v>
      </c>
      <c r="D20" s="6" t="s">
        <v>2</v>
      </c>
      <c r="E20" s="6" t="s">
        <v>3</v>
      </c>
      <c r="F20" s="6"/>
      <c r="G20" s="6"/>
      <c r="H20" s="6"/>
      <c r="I20">
        <v>6</v>
      </c>
      <c r="K20">
        <v>4</v>
      </c>
      <c r="M20" t="s">
        <v>215</v>
      </c>
      <c r="N20" t="s">
        <v>161</v>
      </c>
      <c r="O20" t="s">
        <v>179</v>
      </c>
      <c r="P20" t="s">
        <v>162</v>
      </c>
      <c r="Q20" t="s">
        <v>171</v>
      </c>
      <c r="R20" t="s">
        <v>162</v>
      </c>
      <c r="S20" t="s">
        <v>202</v>
      </c>
      <c r="T20" t="s">
        <v>162</v>
      </c>
      <c r="U20">
        <v>0</v>
      </c>
      <c r="AE20">
        <v>2</v>
      </c>
      <c r="AF20">
        <v>0</v>
      </c>
      <c r="AG20" t="s">
        <v>232</v>
      </c>
      <c r="AH20" t="s">
        <v>161</v>
      </c>
      <c r="AI20" t="s">
        <v>233</v>
      </c>
      <c r="AJ20" t="s">
        <v>161</v>
      </c>
      <c r="AM20">
        <v>1</v>
      </c>
      <c r="AO20" t="s">
        <v>234</v>
      </c>
      <c r="AP20" t="s">
        <v>161</v>
      </c>
      <c r="AW20" t="s">
        <v>232</v>
      </c>
      <c r="AX20" t="s">
        <v>233</v>
      </c>
      <c r="BA20" t="s">
        <v>161</v>
      </c>
      <c r="BF20" t="s">
        <v>162</v>
      </c>
      <c r="BG20" t="s">
        <v>162</v>
      </c>
      <c r="BH20" t="s">
        <v>235</v>
      </c>
      <c r="BI20" t="s">
        <v>162</v>
      </c>
      <c r="BK20" t="s">
        <v>162</v>
      </c>
      <c r="BL20" t="s">
        <v>169</v>
      </c>
      <c r="BM20" t="s">
        <v>164</v>
      </c>
      <c r="BN20">
        <v>201</v>
      </c>
      <c r="BO20" t="s">
        <v>165</v>
      </c>
    </row>
    <row r="21" spans="1:67" ht="15.75" thickBot="1">
      <c r="A21" s="6" t="s">
        <v>19</v>
      </c>
      <c r="B21" s="6" t="s">
        <v>1</v>
      </c>
      <c r="C21" s="6" t="s">
        <v>6</v>
      </c>
      <c r="D21" s="6" t="s">
        <v>2</v>
      </c>
      <c r="E21" s="6" t="s">
        <v>3</v>
      </c>
      <c r="F21" s="6"/>
      <c r="G21" s="6"/>
      <c r="H21" s="6"/>
      <c r="I21">
        <v>0</v>
      </c>
      <c r="K21">
        <v>0</v>
      </c>
      <c r="U21">
        <v>0</v>
      </c>
      <c r="AE21">
        <v>0</v>
      </c>
      <c r="AM21">
        <v>0</v>
      </c>
      <c r="BA21" t="s">
        <v>161</v>
      </c>
      <c r="BF21" t="s">
        <v>161</v>
      </c>
      <c r="BG21" t="s">
        <v>161</v>
      </c>
      <c r="BI21" t="s">
        <v>161</v>
      </c>
      <c r="BK21" t="s">
        <v>162</v>
      </c>
      <c r="BL21" t="s">
        <v>163</v>
      </c>
      <c r="BM21" t="s">
        <v>164</v>
      </c>
      <c r="BN21">
        <v>300</v>
      </c>
      <c r="BO21" t="s">
        <v>165</v>
      </c>
    </row>
    <row r="22" spans="1:67" ht="15.75" thickBot="1">
      <c r="A22" s="6" t="s">
        <v>25</v>
      </c>
      <c r="B22" s="6" t="s">
        <v>1</v>
      </c>
      <c r="C22" s="5"/>
      <c r="D22" s="6" t="s">
        <v>2</v>
      </c>
      <c r="E22" s="6" t="s">
        <v>3</v>
      </c>
      <c r="F22" s="6"/>
      <c r="G22" s="6"/>
      <c r="H22" s="6"/>
      <c r="I22">
        <v>8</v>
      </c>
      <c r="K22">
        <v>4</v>
      </c>
      <c r="L22">
        <v>2</v>
      </c>
      <c r="M22" t="s">
        <v>179</v>
      </c>
      <c r="N22" t="s">
        <v>161</v>
      </c>
      <c r="O22" t="s">
        <v>215</v>
      </c>
      <c r="P22" t="s">
        <v>161</v>
      </c>
      <c r="Q22" t="s">
        <v>164</v>
      </c>
      <c r="R22" t="s">
        <v>162</v>
      </c>
      <c r="S22" t="s">
        <v>202</v>
      </c>
      <c r="T22" t="s">
        <v>162</v>
      </c>
      <c r="U22">
        <v>4</v>
      </c>
      <c r="V22">
        <v>2</v>
      </c>
      <c r="W22" t="s">
        <v>161</v>
      </c>
      <c r="X22" t="s">
        <v>162</v>
      </c>
      <c r="Y22" t="s">
        <v>236</v>
      </c>
      <c r="Z22" t="s">
        <v>161</v>
      </c>
      <c r="AA22" t="s">
        <v>180</v>
      </c>
      <c r="AB22" t="s">
        <v>161</v>
      </c>
      <c r="AC22" t="s">
        <v>181</v>
      </c>
      <c r="AD22" t="s">
        <v>237</v>
      </c>
      <c r="AE22">
        <v>0</v>
      </c>
      <c r="AM22">
        <v>0</v>
      </c>
      <c r="AW22" t="s">
        <v>161</v>
      </c>
      <c r="BA22" t="s">
        <v>161</v>
      </c>
      <c r="BF22" t="s">
        <v>161</v>
      </c>
      <c r="BG22" t="s">
        <v>161</v>
      </c>
      <c r="BI22" t="s">
        <v>161</v>
      </c>
      <c r="BK22" t="s">
        <v>162</v>
      </c>
      <c r="BL22" t="s">
        <v>185</v>
      </c>
      <c r="BM22" t="s">
        <v>1</v>
      </c>
      <c r="BN22">
        <v>30</v>
      </c>
      <c r="BO22" t="s">
        <v>238</v>
      </c>
    </row>
    <row r="23" spans="1:67" ht="15.75" thickBot="1">
      <c r="A23" s="6" t="s">
        <v>14</v>
      </c>
      <c r="B23" s="6" t="s">
        <v>1</v>
      </c>
      <c r="C23" s="5"/>
      <c r="D23" s="6" t="s">
        <v>2</v>
      </c>
      <c r="E23" s="6" t="s">
        <v>3</v>
      </c>
      <c r="F23" s="6"/>
      <c r="G23" s="6"/>
      <c r="H23" s="6"/>
      <c r="I23">
        <v>0</v>
      </c>
      <c r="K23">
        <v>0</v>
      </c>
      <c r="U23">
        <v>0</v>
      </c>
      <c r="AE23">
        <v>0</v>
      </c>
      <c r="AM23">
        <v>0</v>
      </c>
      <c r="BA23" t="s">
        <v>161</v>
      </c>
      <c r="BF23" t="s">
        <v>161</v>
      </c>
      <c r="BG23" t="s">
        <v>161</v>
      </c>
      <c r="BI23" t="s">
        <v>161</v>
      </c>
      <c r="BK23" t="s">
        <v>162</v>
      </c>
      <c r="BL23" t="s">
        <v>163</v>
      </c>
      <c r="BM23" t="s">
        <v>164</v>
      </c>
      <c r="BN23">
        <v>500</v>
      </c>
      <c r="BO23" t="s">
        <v>218</v>
      </c>
    </row>
    <row r="24" spans="1:67" ht="15.75" thickBot="1">
      <c r="A24" s="6" t="s">
        <v>28</v>
      </c>
      <c r="B24" s="6" t="s">
        <v>5</v>
      </c>
      <c r="C24" s="5"/>
      <c r="D24" s="6" t="s">
        <v>2</v>
      </c>
      <c r="E24" s="6" t="s">
        <v>3</v>
      </c>
      <c r="F24" s="6"/>
      <c r="G24" s="6"/>
      <c r="H24" s="6"/>
      <c r="I24">
        <v>0</v>
      </c>
      <c r="K24">
        <v>0</v>
      </c>
      <c r="U24">
        <v>0</v>
      </c>
      <c r="AE24">
        <v>0</v>
      </c>
      <c r="AM24">
        <v>0</v>
      </c>
      <c r="BA24" t="s">
        <v>162</v>
      </c>
      <c r="BB24" t="s">
        <v>168</v>
      </c>
      <c r="BC24" t="s">
        <v>5</v>
      </c>
      <c r="BD24" t="s">
        <v>197</v>
      </c>
      <c r="BF24" t="s">
        <v>161</v>
      </c>
      <c r="BG24" t="s">
        <v>161</v>
      </c>
      <c r="BI24" t="s">
        <v>161</v>
      </c>
      <c r="BK24" t="s">
        <v>161</v>
      </c>
    </row>
    <row r="25" spans="1:67" ht="15.75" thickBot="1">
      <c r="A25" s="6" t="s">
        <v>36</v>
      </c>
      <c r="B25" s="6" t="s">
        <v>1</v>
      </c>
      <c r="C25" s="5"/>
      <c r="D25" s="6" t="s">
        <v>2</v>
      </c>
      <c r="E25" s="6" t="s">
        <v>3</v>
      </c>
      <c r="F25" s="6"/>
      <c r="G25" s="6"/>
      <c r="H25" s="6"/>
      <c r="I25">
        <v>0</v>
      </c>
      <c r="K25">
        <v>0</v>
      </c>
      <c r="U25">
        <v>0</v>
      </c>
      <c r="AE25">
        <v>0</v>
      </c>
      <c r="AM25">
        <v>0</v>
      </c>
      <c r="BA25" t="s">
        <v>162</v>
      </c>
      <c r="BB25" t="s">
        <v>197</v>
      </c>
      <c r="BF25" t="s">
        <v>161</v>
      </c>
      <c r="BG25" t="s">
        <v>161</v>
      </c>
      <c r="BI25" t="s">
        <v>161</v>
      </c>
      <c r="BK25" t="s">
        <v>162</v>
      </c>
      <c r="BL25" t="s">
        <v>185</v>
      </c>
      <c r="BM25" t="s">
        <v>164</v>
      </c>
      <c r="BN25">
        <v>350</v>
      </c>
      <c r="BO25" t="s">
        <v>165</v>
      </c>
    </row>
    <row r="26" spans="1:67" ht="15.75" thickBot="1">
      <c r="A26" s="6" t="s">
        <v>40</v>
      </c>
      <c r="B26" s="6" t="s">
        <v>5</v>
      </c>
      <c r="C26" s="6" t="s">
        <v>6</v>
      </c>
      <c r="D26" s="6" t="s">
        <v>2</v>
      </c>
      <c r="E26" s="6" t="s">
        <v>3</v>
      </c>
      <c r="F26" s="6"/>
      <c r="G26" s="6"/>
      <c r="H26" s="6"/>
      <c r="I26">
        <v>0</v>
      </c>
      <c r="K26">
        <v>0</v>
      </c>
      <c r="U26">
        <v>0</v>
      </c>
      <c r="AE26">
        <v>0</v>
      </c>
      <c r="AM26">
        <v>0</v>
      </c>
      <c r="BA26" t="s">
        <v>162</v>
      </c>
      <c r="BB26" t="s">
        <v>239</v>
      </c>
      <c r="BC26" t="s">
        <v>168</v>
      </c>
      <c r="BF26" t="s">
        <v>161</v>
      </c>
      <c r="BG26" t="s">
        <v>161</v>
      </c>
      <c r="BI26" t="s">
        <v>161</v>
      </c>
      <c r="BK26" t="s">
        <v>161</v>
      </c>
    </row>
    <row r="27" spans="1:67" ht="15.75" thickBot="1">
      <c r="A27" s="6" t="s">
        <v>31</v>
      </c>
      <c r="B27" s="6" t="s">
        <v>1</v>
      </c>
      <c r="C27" s="5"/>
      <c r="D27" s="6" t="s">
        <v>2</v>
      </c>
      <c r="E27" s="6" t="s">
        <v>3</v>
      </c>
      <c r="F27" s="6"/>
      <c r="G27" s="6"/>
      <c r="H27" s="6"/>
      <c r="I27">
        <v>7</v>
      </c>
      <c r="K27">
        <v>5</v>
      </c>
      <c r="L27">
        <v>1</v>
      </c>
      <c r="M27" t="s">
        <v>215</v>
      </c>
      <c r="N27" t="s">
        <v>161</v>
      </c>
      <c r="O27" t="s">
        <v>179</v>
      </c>
      <c r="P27" t="s">
        <v>161</v>
      </c>
      <c r="Q27" t="s">
        <v>202</v>
      </c>
      <c r="R27" t="s">
        <v>162</v>
      </c>
      <c r="U27">
        <v>2</v>
      </c>
      <c r="V27">
        <v>1</v>
      </c>
      <c r="W27" t="s">
        <v>180</v>
      </c>
      <c r="X27" t="s">
        <v>161</v>
      </c>
      <c r="Y27" t="s">
        <v>197</v>
      </c>
      <c r="Z27" t="s">
        <v>162</v>
      </c>
      <c r="AE27">
        <v>0</v>
      </c>
      <c r="AM27">
        <v>0</v>
      </c>
      <c r="AW27" t="s">
        <v>215</v>
      </c>
      <c r="AX27" t="s">
        <v>179</v>
      </c>
      <c r="AY27" t="s">
        <v>202</v>
      </c>
      <c r="BA27" t="s">
        <v>161</v>
      </c>
      <c r="BF27" t="s">
        <v>161</v>
      </c>
      <c r="BG27" t="s">
        <v>161</v>
      </c>
      <c r="BI27" t="s">
        <v>161</v>
      </c>
      <c r="BK27" t="s">
        <v>162</v>
      </c>
      <c r="BL27" t="s">
        <v>169</v>
      </c>
      <c r="BM27" t="s">
        <v>164</v>
      </c>
      <c r="BN27">
        <v>130</v>
      </c>
      <c r="BO27" t="s">
        <v>165</v>
      </c>
    </row>
    <row r="28" spans="1:67" ht="15.75" thickBot="1">
      <c r="A28" s="6" t="s">
        <v>44</v>
      </c>
      <c r="B28" s="6" t="s">
        <v>1</v>
      </c>
      <c r="C28" s="6" t="s">
        <v>6</v>
      </c>
      <c r="D28" s="6" t="s">
        <v>2</v>
      </c>
      <c r="E28" s="6" t="s">
        <v>3</v>
      </c>
      <c r="F28" s="6"/>
      <c r="G28" s="6"/>
      <c r="H28" s="6"/>
      <c r="I28">
        <v>5</v>
      </c>
      <c r="K28">
        <v>3</v>
      </c>
      <c r="L28">
        <v>0</v>
      </c>
      <c r="M28" t="s">
        <v>179</v>
      </c>
      <c r="N28" t="s">
        <v>161</v>
      </c>
      <c r="O28" t="s">
        <v>172</v>
      </c>
      <c r="P28" t="s">
        <v>161</v>
      </c>
      <c r="Q28" t="s">
        <v>215</v>
      </c>
      <c r="R28" t="s">
        <v>161</v>
      </c>
      <c r="U28">
        <v>1</v>
      </c>
      <c r="V28">
        <v>1</v>
      </c>
      <c r="W28" t="s">
        <v>161</v>
      </c>
      <c r="X28" t="s">
        <v>162</v>
      </c>
      <c r="AE28">
        <v>1</v>
      </c>
      <c r="AF28">
        <v>0</v>
      </c>
      <c r="AG28" t="s">
        <v>240</v>
      </c>
      <c r="AH28" t="s">
        <v>161</v>
      </c>
      <c r="AM28">
        <v>0</v>
      </c>
      <c r="AW28" t="s">
        <v>241</v>
      </c>
      <c r="AX28" t="s">
        <v>179</v>
      </c>
      <c r="AY28" t="s">
        <v>172</v>
      </c>
      <c r="BA28" t="s">
        <v>161</v>
      </c>
      <c r="BF28" t="s">
        <v>162</v>
      </c>
      <c r="BG28" t="s">
        <v>162</v>
      </c>
      <c r="BH28" t="s">
        <v>242</v>
      </c>
      <c r="BI28" t="s">
        <v>161</v>
      </c>
      <c r="BK28" t="s">
        <v>162</v>
      </c>
      <c r="BL28" t="s">
        <v>185</v>
      </c>
      <c r="BM28" t="s">
        <v>164</v>
      </c>
      <c r="BN28">
        <v>390</v>
      </c>
      <c r="BO28" t="s">
        <v>165</v>
      </c>
    </row>
    <row r="29" spans="1:67" ht="15.75" thickBot="1">
      <c r="A29" s="6" t="s">
        <v>13</v>
      </c>
      <c r="B29" s="6" t="s">
        <v>5</v>
      </c>
      <c r="C29" s="6" t="s">
        <v>6</v>
      </c>
      <c r="D29" s="6" t="s">
        <v>2</v>
      </c>
      <c r="E29" s="6" t="s">
        <v>3</v>
      </c>
      <c r="F29" s="6"/>
      <c r="G29" s="6"/>
      <c r="H29" s="6"/>
      <c r="I29">
        <v>0</v>
      </c>
      <c r="K29">
        <v>0</v>
      </c>
      <c r="U29">
        <v>0</v>
      </c>
      <c r="AE29">
        <v>0</v>
      </c>
      <c r="AM29">
        <v>0</v>
      </c>
      <c r="BA29" t="s">
        <v>161</v>
      </c>
      <c r="BF29" t="s">
        <v>161</v>
      </c>
      <c r="BG29" t="s">
        <v>161</v>
      </c>
      <c r="BI29" t="s">
        <v>161</v>
      </c>
      <c r="BK29" t="s">
        <v>162</v>
      </c>
      <c r="BL29" t="s">
        <v>163</v>
      </c>
      <c r="BM29" t="s">
        <v>164</v>
      </c>
      <c r="BN29">
        <v>320</v>
      </c>
      <c r="BO29" t="s">
        <v>218</v>
      </c>
    </row>
    <row r="30" spans="1:67" ht="15.75" thickBot="1">
      <c r="A30" s="6" t="s">
        <v>0</v>
      </c>
      <c r="B30" s="6" t="s">
        <v>1</v>
      </c>
      <c r="C30" s="5"/>
      <c r="D30" s="6" t="s">
        <v>2</v>
      </c>
      <c r="E30" s="6" t="s">
        <v>3</v>
      </c>
      <c r="F30" s="6"/>
      <c r="G30" s="6"/>
      <c r="H30" s="6"/>
      <c r="I30">
        <v>0</v>
      </c>
      <c r="K30">
        <v>0</v>
      </c>
      <c r="U30">
        <v>0</v>
      </c>
      <c r="AE30">
        <v>0</v>
      </c>
      <c r="AM30">
        <v>0</v>
      </c>
      <c r="BA30" t="s">
        <v>162</v>
      </c>
      <c r="BB30" t="s">
        <v>168</v>
      </c>
      <c r="BF30" t="s">
        <v>161</v>
      </c>
      <c r="BG30" t="s">
        <v>161</v>
      </c>
      <c r="BI30" t="s">
        <v>161</v>
      </c>
      <c r="BK30" t="s">
        <v>162</v>
      </c>
      <c r="BL30" t="s">
        <v>185</v>
      </c>
      <c r="BM30" t="s">
        <v>164</v>
      </c>
      <c r="BN30">
        <v>265</v>
      </c>
      <c r="BO30" t="s">
        <v>165</v>
      </c>
    </row>
    <row r="31" spans="1:67" ht="15.75" thickBot="1">
      <c r="A31" s="6" t="s">
        <v>43</v>
      </c>
      <c r="B31" s="6" t="s">
        <v>1</v>
      </c>
      <c r="C31" s="5"/>
      <c r="D31" s="6" t="s">
        <v>2</v>
      </c>
      <c r="E31" s="6" t="s">
        <v>3</v>
      </c>
      <c r="F31" s="6"/>
      <c r="G31" s="6"/>
      <c r="H31" s="6"/>
      <c r="I31">
        <v>7</v>
      </c>
      <c r="K31">
        <v>5</v>
      </c>
      <c r="L31">
        <v>2</v>
      </c>
      <c r="M31" t="s">
        <v>164</v>
      </c>
      <c r="N31" t="s">
        <v>161</v>
      </c>
      <c r="O31" t="s">
        <v>202</v>
      </c>
      <c r="P31" t="s">
        <v>162</v>
      </c>
      <c r="Q31" t="s">
        <v>171</v>
      </c>
      <c r="R31" t="s">
        <v>161</v>
      </c>
      <c r="S31" t="s">
        <v>173</v>
      </c>
      <c r="T31" t="s">
        <v>162</v>
      </c>
      <c r="U31">
        <v>1</v>
      </c>
      <c r="W31" t="s">
        <v>161</v>
      </c>
      <c r="X31" t="s">
        <v>162</v>
      </c>
      <c r="AE31">
        <v>1</v>
      </c>
      <c r="AF31">
        <v>0</v>
      </c>
      <c r="AG31" t="s">
        <v>243</v>
      </c>
      <c r="AH31" t="s">
        <v>161</v>
      </c>
      <c r="AM31">
        <v>0</v>
      </c>
      <c r="AW31" t="s">
        <v>243</v>
      </c>
      <c r="BA31" t="s">
        <v>161</v>
      </c>
      <c r="BF31" t="s">
        <v>162</v>
      </c>
      <c r="BG31" t="s">
        <v>161</v>
      </c>
      <c r="BI31" t="s">
        <v>161</v>
      </c>
      <c r="BK31" t="s">
        <v>162</v>
      </c>
      <c r="BL31" t="s">
        <v>185</v>
      </c>
      <c r="BM31" t="s">
        <v>1</v>
      </c>
      <c r="BN31">
        <v>300</v>
      </c>
      <c r="BO31" t="s">
        <v>165</v>
      </c>
    </row>
    <row r="32" spans="1:67" ht="15.75" thickBot="1">
      <c r="A32" s="6" t="s">
        <v>4</v>
      </c>
      <c r="B32" s="6" t="s">
        <v>5</v>
      </c>
      <c r="C32" s="6" t="s">
        <v>6</v>
      </c>
      <c r="D32" s="6" t="s">
        <v>7</v>
      </c>
      <c r="E32" s="6" t="s">
        <v>3</v>
      </c>
      <c r="F32" s="6"/>
      <c r="G32" s="6"/>
      <c r="H32" s="6"/>
      <c r="I32">
        <v>0</v>
      </c>
      <c r="K32">
        <v>0</v>
      </c>
      <c r="U32">
        <v>0</v>
      </c>
      <c r="AE32">
        <v>0</v>
      </c>
      <c r="AM32">
        <v>0</v>
      </c>
      <c r="BA32" t="s">
        <v>161</v>
      </c>
      <c r="BF32" t="s">
        <v>161</v>
      </c>
      <c r="BG32" t="s">
        <v>161</v>
      </c>
      <c r="BI32" t="s">
        <v>161</v>
      </c>
      <c r="BK32" t="s">
        <v>162</v>
      </c>
      <c r="BL32" t="s">
        <v>185</v>
      </c>
      <c r="BM32" t="s">
        <v>164</v>
      </c>
      <c r="BN32">
        <v>150</v>
      </c>
      <c r="BO32" t="s">
        <v>165</v>
      </c>
    </row>
    <row r="33" spans="1:67" ht="15.75" thickBot="1">
      <c r="A33" s="6" t="s">
        <v>21</v>
      </c>
      <c r="B33" s="6" t="s">
        <v>5</v>
      </c>
      <c r="C33" s="5"/>
      <c r="D33" s="6" t="s">
        <v>2</v>
      </c>
      <c r="E33" s="6" t="s">
        <v>3</v>
      </c>
      <c r="F33" s="6"/>
      <c r="G33" s="6"/>
      <c r="H33" s="6"/>
      <c r="I33">
        <v>7</v>
      </c>
      <c r="K33">
        <v>4</v>
      </c>
      <c r="M33" t="s">
        <v>215</v>
      </c>
      <c r="N33" t="s">
        <v>161</v>
      </c>
      <c r="O33" t="s">
        <v>179</v>
      </c>
      <c r="P33" t="s">
        <v>161</v>
      </c>
      <c r="Q33" t="s">
        <v>202</v>
      </c>
      <c r="R33" t="s">
        <v>161</v>
      </c>
      <c r="S33" t="s">
        <v>172</v>
      </c>
      <c r="T33" t="s">
        <v>162</v>
      </c>
      <c r="U33">
        <v>3</v>
      </c>
      <c r="V33">
        <v>1</v>
      </c>
      <c r="W33" t="s">
        <v>180</v>
      </c>
      <c r="X33" t="s">
        <v>161</v>
      </c>
      <c r="Y33" t="s">
        <v>197</v>
      </c>
      <c r="Z33" t="s">
        <v>162</v>
      </c>
      <c r="AA33" t="s">
        <v>161</v>
      </c>
      <c r="AB33" t="s">
        <v>162</v>
      </c>
      <c r="AE33">
        <v>0</v>
      </c>
      <c r="AM33">
        <v>0</v>
      </c>
      <c r="AW33" t="s">
        <v>172</v>
      </c>
      <c r="AX33" t="s">
        <v>161</v>
      </c>
      <c r="BA33" t="s">
        <v>161</v>
      </c>
      <c r="BF33" t="s">
        <v>161</v>
      </c>
      <c r="BG33" t="s">
        <v>161</v>
      </c>
      <c r="BI33" t="s">
        <v>161</v>
      </c>
      <c r="BK33" t="s">
        <v>162</v>
      </c>
      <c r="BL33" t="s">
        <v>192</v>
      </c>
      <c r="BM33" t="s">
        <v>164</v>
      </c>
      <c r="BN33">
        <v>20</v>
      </c>
      <c r="BO33" t="s">
        <v>170</v>
      </c>
    </row>
    <row r="34" spans="1:67" ht="15.75" thickBot="1">
      <c r="A34" s="6" t="s">
        <v>8</v>
      </c>
      <c r="B34" s="6" t="s">
        <v>1</v>
      </c>
      <c r="C34" s="5"/>
      <c r="D34" s="6" t="s">
        <v>2</v>
      </c>
      <c r="E34" s="6" t="s">
        <v>3</v>
      </c>
      <c r="F34" s="6"/>
      <c r="G34" s="6"/>
      <c r="H34" s="6"/>
      <c r="I34">
        <v>7</v>
      </c>
      <c r="K34">
        <v>1</v>
      </c>
      <c r="L34">
        <v>0</v>
      </c>
      <c r="M34" t="s">
        <v>202</v>
      </c>
      <c r="N34" t="s">
        <v>161</v>
      </c>
      <c r="U34">
        <v>3</v>
      </c>
      <c r="V34">
        <v>3</v>
      </c>
      <c r="W34" t="s">
        <v>179</v>
      </c>
      <c r="X34" t="s">
        <v>162</v>
      </c>
      <c r="Y34" t="s">
        <v>171</v>
      </c>
      <c r="Z34" t="s">
        <v>162</v>
      </c>
      <c r="AA34" t="s">
        <v>181</v>
      </c>
      <c r="AB34" t="s">
        <v>162</v>
      </c>
      <c r="AE34">
        <v>1</v>
      </c>
      <c r="AF34">
        <v>1</v>
      </c>
      <c r="AG34" t="s">
        <v>241</v>
      </c>
      <c r="AH34" t="s">
        <v>162</v>
      </c>
      <c r="AM34">
        <v>2</v>
      </c>
      <c r="AN34">
        <v>2</v>
      </c>
      <c r="AO34" t="s">
        <v>244</v>
      </c>
      <c r="AP34" t="s">
        <v>162</v>
      </c>
      <c r="AQ34" t="s">
        <v>245</v>
      </c>
      <c r="AR34" t="s">
        <v>162</v>
      </c>
      <c r="AW34" t="s">
        <v>202</v>
      </c>
      <c r="AX34" t="s">
        <v>179</v>
      </c>
      <c r="AY34" t="s">
        <v>222</v>
      </c>
      <c r="BA34" t="s">
        <v>161</v>
      </c>
      <c r="BF34" t="s">
        <v>162</v>
      </c>
      <c r="BG34" t="s">
        <v>162</v>
      </c>
      <c r="BH34" t="s">
        <v>246</v>
      </c>
      <c r="BI34" t="s">
        <v>162</v>
      </c>
      <c r="BK34" t="s">
        <v>162</v>
      </c>
      <c r="BL34" t="s">
        <v>185</v>
      </c>
      <c r="BM34" t="s">
        <v>1</v>
      </c>
      <c r="BN34">
        <v>80</v>
      </c>
      <c r="BO34" t="s">
        <v>170</v>
      </c>
    </row>
    <row r="35" spans="1:67" ht="15.75" thickBot="1">
      <c r="A35" s="6" t="s">
        <v>17</v>
      </c>
      <c r="B35" s="6" t="s">
        <v>1</v>
      </c>
      <c r="C35" s="5"/>
      <c r="D35" s="6" t="s">
        <v>2</v>
      </c>
      <c r="E35" s="6" t="s">
        <v>3</v>
      </c>
      <c r="F35" s="6"/>
      <c r="G35" s="6"/>
      <c r="H35" s="6"/>
      <c r="I35">
        <v>0</v>
      </c>
      <c r="K35">
        <v>0</v>
      </c>
      <c r="U35">
        <v>0</v>
      </c>
      <c r="AE35">
        <v>0</v>
      </c>
      <c r="AM35">
        <v>0</v>
      </c>
      <c r="BA35" t="s">
        <v>161</v>
      </c>
      <c r="BF35" t="s">
        <v>161</v>
      </c>
      <c r="BG35" t="s">
        <v>161</v>
      </c>
      <c r="BI35" t="s">
        <v>161</v>
      </c>
      <c r="BK35" t="s">
        <v>162</v>
      </c>
      <c r="BL35" t="s">
        <v>169</v>
      </c>
      <c r="BM35" t="s">
        <v>164</v>
      </c>
      <c r="BN35">
        <v>450</v>
      </c>
      <c r="BO35" t="s">
        <v>165</v>
      </c>
    </row>
    <row r="36" spans="1:67" ht="15.75" thickBot="1">
      <c r="A36" s="6" t="s">
        <v>32</v>
      </c>
      <c r="B36" s="6" t="s">
        <v>5</v>
      </c>
      <c r="C36" s="5"/>
      <c r="D36" s="6" t="s">
        <v>2</v>
      </c>
      <c r="E36" s="6" t="s">
        <v>3</v>
      </c>
      <c r="F36" s="6"/>
      <c r="G36" s="6"/>
      <c r="H36" s="6"/>
      <c r="I36">
        <v>9</v>
      </c>
      <c r="K36">
        <v>4</v>
      </c>
      <c r="L36">
        <v>3</v>
      </c>
      <c r="M36" t="s">
        <v>215</v>
      </c>
      <c r="N36" t="s">
        <v>162</v>
      </c>
      <c r="O36" t="s">
        <v>179</v>
      </c>
      <c r="P36" t="s">
        <v>161</v>
      </c>
      <c r="Q36" t="s">
        <v>172</v>
      </c>
      <c r="R36" t="s">
        <v>162</v>
      </c>
      <c r="S36" t="s">
        <v>164</v>
      </c>
      <c r="T36" t="s">
        <v>162</v>
      </c>
      <c r="U36">
        <v>2</v>
      </c>
      <c r="V36">
        <v>2</v>
      </c>
      <c r="W36" t="s">
        <v>161</v>
      </c>
      <c r="X36" t="s">
        <v>162</v>
      </c>
      <c r="Y36" t="s">
        <v>180</v>
      </c>
      <c r="Z36" t="s">
        <v>162</v>
      </c>
      <c r="AE36">
        <v>2</v>
      </c>
      <c r="AF36">
        <v>1</v>
      </c>
      <c r="AG36" t="s">
        <v>247</v>
      </c>
      <c r="AH36" t="s">
        <v>161</v>
      </c>
      <c r="AI36" t="s">
        <v>248</v>
      </c>
      <c r="AJ36" t="s">
        <v>162</v>
      </c>
      <c r="AM36">
        <v>0</v>
      </c>
      <c r="AW36" t="s">
        <v>215</v>
      </c>
      <c r="AX36" t="s">
        <v>247</v>
      </c>
      <c r="AY36" t="s">
        <v>164</v>
      </c>
      <c r="BA36" t="s">
        <v>162</v>
      </c>
      <c r="BB36" t="s">
        <v>5</v>
      </c>
      <c r="BF36" t="s">
        <v>161</v>
      </c>
      <c r="BG36" t="s">
        <v>161</v>
      </c>
      <c r="BI36" t="s">
        <v>162</v>
      </c>
      <c r="BK36" t="s">
        <v>162</v>
      </c>
      <c r="BL36" t="s">
        <v>185</v>
      </c>
      <c r="BM36" t="s">
        <v>1</v>
      </c>
      <c r="BN36">
        <v>250</v>
      </c>
      <c r="BO36" t="s">
        <v>165</v>
      </c>
    </row>
    <row r="37" spans="1:67" ht="15.75" thickBot="1">
      <c r="A37" s="6" t="s">
        <v>10</v>
      </c>
      <c r="B37" s="6" t="s">
        <v>5</v>
      </c>
      <c r="C37" s="6" t="s">
        <v>6</v>
      </c>
      <c r="D37" s="6" t="s">
        <v>2</v>
      </c>
      <c r="E37" s="6" t="s">
        <v>3</v>
      </c>
      <c r="F37" s="6"/>
      <c r="G37" s="6"/>
      <c r="H37" s="6"/>
      <c r="I37">
        <v>1</v>
      </c>
      <c r="K37">
        <v>1</v>
      </c>
      <c r="L37">
        <v>0</v>
      </c>
      <c r="M37" t="s">
        <v>221</v>
      </c>
      <c r="N37" t="s">
        <v>161</v>
      </c>
      <c r="U37">
        <v>0</v>
      </c>
      <c r="AE37">
        <v>0</v>
      </c>
      <c r="AM37">
        <v>0</v>
      </c>
      <c r="AW37" t="s">
        <v>221</v>
      </c>
      <c r="BA37" t="s">
        <v>161</v>
      </c>
      <c r="BF37" t="s">
        <v>161</v>
      </c>
      <c r="BG37" t="s">
        <v>161</v>
      </c>
      <c r="BI37" t="s">
        <v>161</v>
      </c>
      <c r="BK37" t="s">
        <v>161</v>
      </c>
    </row>
    <row r="38" spans="1:67" ht="15.75" thickBot="1">
      <c r="A38" s="6" t="s">
        <v>34</v>
      </c>
      <c r="B38" s="6" t="s">
        <v>1</v>
      </c>
      <c r="C38" s="6" t="s">
        <v>6</v>
      </c>
      <c r="D38" s="6" t="s">
        <v>2</v>
      </c>
      <c r="E38" s="6" t="s">
        <v>3</v>
      </c>
      <c r="F38" s="6"/>
      <c r="G38" s="6"/>
      <c r="H38" s="6"/>
      <c r="I38">
        <v>8</v>
      </c>
      <c r="K38">
        <v>4</v>
      </c>
      <c r="L38">
        <v>0</v>
      </c>
      <c r="M38" t="s">
        <v>164</v>
      </c>
      <c r="N38" t="s">
        <v>161</v>
      </c>
      <c r="O38" t="s">
        <v>171</v>
      </c>
      <c r="P38" t="s">
        <v>161</v>
      </c>
      <c r="Q38" t="s">
        <v>179</v>
      </c>
      <c r="R38" t="s">
        <v>161</v>
      </c>
      <c r="S38" t="s">
        <v>202</v>
      </c>
      <c r="T38" t="s">
        <v>161</v>
      </c>
      <c r="U38">
        <v>4</v>
      </c>
      <c r="V38">
        <v>4</v>
      </c>
      <c r="W38" t="s">
        <v>180</v>
      </c>
      <c r="X38" t="s">
        <v>162</v>
      </c>
      <c r="Y38" t="s">
        <v>197</v>
      </c>
      <c r="Z38" t="s">
        <v>162</v>
      </c>
      <c r="AA38" t="s">
        <v>1</v>
      </c>
      <c r="AB38" t="s">
        <v>162</v>
      </c>
      <c r="AC38" t="s">
        <v>161</v>
      </c>
      <c r="AD38" t="s">
        <v>162</v>
      </c>
      <c r="AE38">
        <v>0</v>
      </c>
      <c r="AM38">
        <v>0</v>
      </c>
      <c r="AW38" t="s">
        <v>180</v>
      </c>
      <c r="AX38" t="s">
        <v>164</v>
      </c>
      <c r="AY38" t="s">
        <v>197</v>
      </c>
      <c r="BA38" t="s">
        <v>161</v>
      </c>
      <c r="BF38" t="s">
        <v>162</v>
      </c>
      <c r="BG38" t="s">
        <v>161</v>
      </c>
      <c r="BH38" t="s">
        <v>249</v>
      </c>
      <c r="BI38" t="s">
        <v>162</v>
      </c>
      <c r="BK38" t="s">
        <v>162</v>
      </c>
      <c r="BL38" t="s">
        <v>163</v>
      </c>
      <c r="BM38" t="s">
        <v>164</v>
      </c>
      <c r="BN38">
        <v>200</v>
      </c>
      <c r="BO38" t="s">
        <v>170</v>
      </c>
    </row>
    <row r="39" spans="1:67" ht="15.75" thickBot="1">
      <c r="A39" s="6" t="s">
        <v>39</v>
      </c>
      <c r="B39" s="6" t="s">
        <v>5</v>
      </c>
      <c r="C39" s="5"/>
      <c r="D39" s="6" t="s">
        <v>2</v>
      </c>
      <c r="E39" s="6" t="s">
        <v>3</v>
      </c>
      <c r="F39" s="6"/>
      <c r="G39" s="6"/>
      <c r="H39" s="6"/>
    </row>
    <row r="40" spans="1:67" ht="15.75" thickBot="1">
      <c r="A40" s="6" t="s">
        <v>29</v>
      </c>
      <c r="B40" s="6" t="s">
        <v>1</v>
      </c>
      <c r="C40" s="6" t="s">
        <v>6</v>
      </c>
      <c r="D40" s="6" t="s">
        <v>2</v>
      </c>
      <c r="E40" s="6" t="s">
        <v>3</v>
      </c>
      <c r="I40">
        <v>11</v>
      </c>
      <c r="K40">
        <v>9</v>
      </c>
      <c r="L40">
        <v>0</v>
      </c>
      <c r="M40" t="s">
        <v>179</v>
      </c>
      <c r="N40" t="s">
        <v>161</v>
      </c>
      <c r="O40" t="s">
        <v>171</v>
      </c>
      <c r="P40" t="s">
        <v>161</v>
      </c>
      <c r="Q40" t="s">
        <v>202</v>
      </c>
      <c r="R40" t="s">
        <v>161</v>
      </c>
      <c r="S40" t="s">
        <v>250</v>
      </c>
      <c r="T40" t="s">
        <v>161</v>
      </c>
      <c r="U40">
        <v>0</v>
      </c>
      <c r="AE40">
        <v>0</v>
      </c>
      <c r="AM40">
        <v>0</v>
      </c>
      <c r="BA40" t="s">
        <v>162</v>
      </c>
      <c r="BB40" t="s">
        <v>168</v>
      </c>
      <c r="BC40" t="s">
        <v>251</v>
      </c>
      <c r="BF40" t="s">
        <v>161</v>
      </c>
      <c r="BG40" t="s">
        <v>161</v>
      </c>
      <c r="BI40" t="s">
        <v>161</v>
      </c>
      <c r="BK40" t="s">
        <v>162</v>
      </c>
      <c r="BL40" t="s">
        <v>163</v>
      </c>
      <c r="BM40" t="s">
        <v>164</v>
      </c>
      <c r="BN40">
        <v>580</v>
      </c>
      <c r="BO40" t="s">
        <v>165</v>
      </c>
    </row>
    <row r="41" spans="1:67" ht="15.75" thickBot="1">
      <c r="A41" s="6" t="s">
        <v>9</v>
      </c>
      <c r="B41" s="6" t="s">
        <v>1</v>
      </c>
      <c r="C41" s="6" t="s">
        <v>6</v>
      </c>
      <c r="D41" s="6" t="s">
        <v>2</v>
      </c>
      <c r="E41" s="6" t="s">
        <v>3</v>
      </c>
      <c r="I41">
        <v>0</v>
      </c>
      <c r="K41">
        <v>0</v>
      </c>
      <c r="L41" t="s">
        <v>231</v>
      </c>
      <c r="U41">
        <v>0</v>
      </c>
      <c r="AE41">
        <v>0</v>
      </c>
      <c r="AM41">
        <v>0</v>
      </c>
      <c r="BA41" t="s">
        <v>161</v>
      </c>
      <c r="BF41" t="s">
        <v>161</v>
      </c>
      <c r="BG41" t="s">
        <v>161</v>
      </c>
      <c r="BI41" t="s">
        <v>161</v>
      </c>
    </row>
    <row r="44" spans="1:67">
      <c r="I44" t="s">
        <v>129</v>
      </c>
      <c r="T44" t="s">
        <v>252</v>
      </c>
    </row>
    <row r="45" spans="1:67">
      <c r="I45" t="s">
        <v>253</v>
      </c>
      <c r="J45" t="s">
        <v>254</v>
      </c>
      <c r="L45" t="s">
        <v>255</v>
      </c>
      <c r="O45" t="s">
        <v>256</v>
      </c>
      <c r="T45">
        <v>17</v>
      </c>
      <c r="W45" t="s">
        <v>257</v>
      </c>
      <c r="Z45" t="s">
        <v>256</v>
      </c>
    </row>
    <row r="46" spans="1:67">
      <c r="I46">
        <v>19</v>
      </c>
      <c r="J46">
        <f>COUNTIF(K4:K41,0)</f>
        <v>18</v>
      </c>
      <c r="L46" t="s">
        <v>215</v>
      </c>
      <c r="M46">
        <f>COUNTIF(M4:R41,"B")</f>
        <v>7</v>
      </c>
      <c r="O46">
        <v>1</v>
      </c>
      <c r="W46" t="s">
        <v>161</v>
      </c>
      <c r="X46">
        <v>12</v>
      </c>
      <c r="Z46">
        <v>12</v>
      </c>
    </row>
    <row r="47" spans="1:67">
      <c r="L47" t="s">
        <v>5</v>
      </c>
      <c r="M47">
        <f>COUNTIF(M5:R42,"M")</f>
        <v>1</v>
      </c>
      <c r="O47">
        <v>0</v>
      </c>
      <c r="W47" t="s">
        <v>211</v>
      </c>
      <c r="X47">
        <f>COUNTIF(V4:AB41,"H")</f>
        <v>0</v>
      </c>
      <c r="Z47">
        <v>0</v>
      </c>
    </row>
    <row r="48" spans="1:67">
      <c r="L48" t="s">
        <v>179</v>
      </c>
      <c r="M48">
        <f>COUNTIF(M6:R43,"LA")</f>
        <v>9</v>
      </c>
      <c r="O48">
        <v>1</v>
      </c>
      <c r="T48" t="s">
        <v>258</v>
      </c>
      <c r="W48" t="s">
        <v>187</v>
      </c>
      <c r="X48">
        <f>COUNTIF(V4:AD41,"SF")</f>
        <v>1</v>
      </c>
      <c r="Z48">
        <v>0</v>
      </c>
    </row>
    <row r="49" spans="9:26">
      <c r="I49" t="s">
        <v>259</v>
      </c>
      <c r="L49" t="s">
        <v>164</v>
      </c>
      <c r="M49">
        <f>COUNTIF(M7:R44,"D")</f>
        <v>4</v>
      </c>
      <c r="O49">
        <v>2</v>
      </c>
      <c r="T49">
        <f>COUNTIF(U4:U41,0)</f>
        <v>20</v>
      </c>
      <c r="W49" t="s">
        <v>179</v>
      </c>
      <c r="X49">
        <v>2</v>
      </c>
      <c r="Z49">
        <v>2</v>
      </c>
    </row>
    <row r="50" spans="9:26">
      <c r="L50" t="s">
        <v>202</v>
      </c>
      <c r="M50">
        <f>COUNTIF(M8:R45,"I")</f>
        <v>8</v>
      </c>
      <c r="O50">
        <v>4</v>
      </c>
      <c r="W50" t="s">
        <v>197</v>
      </c>
      <c r="X50">
        <f>COUNTIF(W4:AD38,"P")</f>
        <v>4</v>
      </c>
      <c r="Z50">
        <v>4</v>
      </c>
    </row>
    <row r="51" spans="9:26">
      <c r="L51" t="s">
        <v>173</v>
      </c>
      <c r="M51">
        <f>COUNTIF(M9:R46,"R")</f>
        <v>1</v>
      </c>
      <c r="O51">
        <v>1</v>
      </c>
      <c r="T51" t="s">
        <v>259</v>
      </c>
      <c r="W51" t="s">
        <v>260</v>
      </c>
      <c r="X51">
        <f>COUNTIF(W4:AD38,"S")</f>
        <v>0</v>
      </c>
      <c r="Z51">
        <v>0</v>
      </c>
    </row>
    <row r="52" spans="9:26">
      <c r="L52" t="s">
        <v>221</v>
      </c>
      <c r="M52">
        <v>2</v>
      </c>
      <c r="O52">
        <v>0</v>
      </c>
      <c r="W52" t="s">
        <v>181</v>
      </c>
      <c r="X52">
        <f>COUNTIF(W4:AD39,"LB")</f>
        <v>5</v>
      </c>
      <c r="Z52">
        <v>2</v>
      </c>
    </row>
    <row r="53" spans="9:26">
      <c r="L53" t="s">
        <v>171</v>
      </c>
      <c r="M53">
        <f>COUNTIF(M11:R48,"SD")</f>
        <v>5</v>
      </c>
      <c r="O53">
        <v>2</v>
      </c>
      <c r="W53" t="s">
        <v>261</v>
      </c>
      <c r="X53">
        <v>0</v>
      </c>
      <c r="Z53">
        <v>0</v>
      </c>
    </row>
    <row r="54" spans="9:26">
      <c r="L54" t="s">
        <v>172</v>
      </c>
      <c r="M54">
        <f>COUNTIF(M12:R49,"SB")</f>
        <v>2</v>
      </c>
      <c r="O54">
        <v>2</v>
      </c>
      <c r="W54" t="s">
        <v>171</v>
      </c>
      <c r="X54">
        <f>COUNTIF(W5:AD38,"SD")</f>
        <v>6</v>
      </c>
      <c r="Z54">
        <v>3</v>
      </c>
    </row>
    <row r="55" spans="9:26">
      <c r="L55" t="s">
        <v>187</v>
      </c>
      <c r="M55">
        <f>COUNTIF(M13:R50,"SF")</f>
        <v>0</v>
      </c>
      <c r="O55">
        <v>0</v>
      </c>
      <c r="W55" t="s">
        <v>1</v>
      </c>
      <c r="X55">
        <f>COUNTIF(W4:AD38,"F")</f>
        <v>3</v>
      </c>
      <c r="Z55">
        <v>3</v>
      </c>
    </row>
    <row r="56" spans="9:26">
      <c r="W56" t="s">
        <v>236</v>
      </c>
      <c r="X56">
        <f>COUNTIF(W5:AD38,"E")</f>
        <v>1</v>
      </c>
      <c r="Z56">
        <v>0</v>
      </c>
    </row>
    <row r="57" spans="9:26">
      <c r="O57" t="s">
        <v>262</v>
      </c>
      <c r="W57" t="s">
        <v>215</v>
      </c>
      <c r="X57">
        <f>COUNTIF(W5:AD38,"B")</f>
        <v>0</v>
      </c>
      <c r="Z57">
        <v>0</v>
      </c>
    </row>
    <row r="58" spans="9:26">
      <c r="O58">
        <f>SUM(O46:O55)</f>
        <v>13</v>
      </c>
      <c r="W58" t="s">
        <v>263</v>
      </c>
      <c r="X58">
        <f>COUNTIF(W4:AD38,"C")</f>
        <v>0</v>
      </c>
      <c r="Z58">
        <v>0</v>
      </c>
    </row>
    <row r="59" spans="9:26">
      <c r="W59" t="s">
        <v>5</v>
      </c>
      <c r="X59">
        <f>COUNTIF(W4:AD38,"M")</f>
        <v>0</v>
      </c>
      <c r="Z59">
        <v>0</v>
      </c>
    </row>
    <row r="60" spans="9:26">
      <c r="W60" t="s">
        <v>180</v>
      </c>
      <c r="X60">
        <f>COUNTIF(W4:AD38,"SLO")</f>
        <v>8</v>
      </c>
      <c r="Z60">
        <v>2</v>
      </c>
    </row>
    <row r="61" spans="9:26">
      <c r="W61" t="s">
        <v>264</v>
      </c>
      <c r="X61">
        <f>COUNTIF(W4:AD38,"FR")</f>
        <v>0</v>
      </c>
      <c r="Z61">
        <v>0</v>
      </c>
    </row>
    <row r="62" spans="9:26">
      <c r="W62" t="s">
        <v>265</v>
      </c>
      <c r="X62">
        <v>0</v>
      </c>
      <c r="Z62">
        <v>0</v>
      </c>
    </row>
    <row r="63" spans="9:26">
      <c r="W63" t="s">
        <v>164</v>
      </c>
      <c r="X63">
        <f>COUNTIF(W5:AD38,"D")</f>
        <v>0</v>
      </c>
      <c r="Z63">
        <v>0</v>
      </c>
    </row>
    <row r="65" spans="26:26">
      <c r="Z65" t="s">
        <v>262</v>
      </c>
    </row>
    <row r="66" spans="26:26">
      <c r="Z66">
        <f>SUM(Z46:Z63)</f>
        <v>28</v>
      </c>
    </row>
  </sheetData>
  <sortState ref="A4:E41">
    <sortCondition ref="A4"/>
  </sortState>
  <mergeCells count="8">
    <mergeCell ref="K1:AY1"/>
    <mergeCell ref="BA1:BD2"/>
    <mergeCell ref="BF1:BI2"/>
    <mergeCell ref="BK1:BO2"/>
    <mergeCell ref="L2:Q2"/>
    <mergeCell ref="V2:AA2"/>
    <mergeCell ref="AE2:AK2"/>
    <mergeCell ref="AM2:A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6"/>
  <sheetViews>
    <sheetView topLeftCell="AX1" workbookViewId="0">
      <selection activeCell="G22" sqref="G22"/>
    </sheetView>
  </sheetViews>
  <sheetFormatPr defaultRowHeight="15"/>
  <sheetData>
    <row r="1" spans="1:67" ht="15.75" thickBot="1">
      <c r="I1" s="9" t="s">
        <v>124</v>
      </c>
      <c r="J1" s="10"/>
      <c r="K1" s="48" t="s">
        <v>125</v>
      </c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BA1" s="49" t="s">
        <v>126</v>
      </c>
      <c r="BB1" s="49"/>
      <c r="BC1" s="49"/>
      <c r="BD1" s="49"/>
      <c r="BF1" s="50" t="s">
        <v>127</v>
      </c>
      <c r="BG1" s="50"/>
      <c r="BH1" s="50"/>
      <c r="BI1" s="50"/>
      <c r="BK1" s="50" t="s">
        <v>128</v>
      </c>
      <c r="BL1" s="50"/>
      <c r="BM1" s="50"/>
      <c r="BN1" s="50"/>
      <c r="BO1" s="50"/>
    </row>
    <row r="2" spans="1:67" ht="15.75" thickBot="1">
      <c r="F2" s="6"/>
      <c r="G2" s="6"/>
      <c r="H2" s="6"/>
      <c r="I2" s="11"/>
      <c r="J2" s="11"/>
      <c r="L2" s="51" t="s">
        <v>129</v>
      </c>
      <c r="M2" s="51"/>
      <c r="N2" s="51"/>
      <c r="O2" s="51"/>
      <c r="P2" s="51"/>
      <c r="Q2" s="51"/>
      <c r="R2" s="39"/>
      <c r="S2" s="11"/>
      <c r="V2" s="51" t="s">
        <v>130</v>
      </c>
      <c r="W2" s="51"/>
      <c r="X2" s="51"/>
      <c r="Y2" s="51"/>
      <c r="Z2" s="51"/>
      <c r="AA2" s="51"/>
      <c r="AB2" s="39"/>
      <c r="AC2" s="11"/>
      <c r="AE2" s="51" t="s">
        <v>131</v>
      </c>
      <c r="AF2" s="51"/>
      <c r="AG2" s="51"/>
      <c r="AH2" s="51"/>
      <c r="AI2" s="51"/>
      <c r="AJ2" s="51"/>
      <c r="AK2" s="51"/>
      <c r="AM2" s="51" t="s">
        <v>132</v>
      </c>
      <c r="AN2" s="51"/>
      <c r="AO2" s="51"/>
      <c r="AP2" s="51"/>
      <c r="AQ2" s="51"/>
      <c r="AR2" s="51"/>
      <c r="AS2" s="51"/>
      <c r="AT2" s="51"/>
      <c r="AU2" s="51"/>
      <c r="AW2" s="13"/>
      <c r="AX2" s="14" t="s">
        <v>133</v>
      </c>
      <c r="AY2" s="13"/>
      <c r="AZ2" s="15"/>
      <c r="BA2" s="49"/>
      <c r="BB2" s="49"/>
      <c r="BC2" s="49"/>
      <c r="BD2" s="49"/>
      <c r="BF2" s="50"/>
      <c r="BG2" s="50"/>
      <c r="BH2" s="50"/>
      <c r="BI2" s="50"/>
      <c r="BK2" s="50"/>
      <c r="BL2" s="50"/>
      <c r="BM2" s="50"/>
      <c r="BN2" s="50"/>
      <c r="BO2" s="50"/>
    </row>
    <row r="3" spans="1:67" ht="39" thickBot="1">
      <c r="A3" s="8" t="s">
        <v>120</v>
      </c>
      <c r="B3" s="8" t="s">
        <v>121</v>
      </c>
      <c r="D3" t="s">
        <v>122</v>
      </c>
      <c r="E3" s="8" t="s">
        <v>123</v>
      </c>
      <c r="F3" s="6"/>
      <c r="G3" s="6"/>
      <c r="H3" s="6"/>
      <c r="I3" s="16" t="s">
        <v>134</v>
      </c>
      <c r="J3" s="17"/>
      <c r="K3" s="18" t="s">
        <v>135</v>
      </c>
      <c r="L3" s="19" t="s">
        <v>136</v>
      </c>
      <c r="M3" s="20" t="s">
        <v>137</v>
      </c>
      <c r="N3" s="21"/>
      <c r="O3" s="22" t="s">
        <v>138</v>
      </c>
      <c r="P3" s="23"/>
      <c r="Q3" s="24" t="s">
        <v>139</v>
      </c>
      <c r="R3" s="25"/>
      <c r="S3" s="26" t="s">
        <v>140</v>
      </c>
      <c r="T3" s="17"/>
      <c r="U3" s="18" t="s">
        <v>135</v>
      </c>
      <c r="V3" s="19" t="s">
        <v>136</v>
      </c>
      <c r="W3" s="20" t="s">
        <v>141</v>
      </c>
      <c r="X3" s="21"/>
      <c r="Y3" s="27" t="s">
        <v>142</v>
      </c>
      <c r="Z3" s="21"/>
      <c r="AA3" s="28" t="s">
        <v>143</v>
      </c>
      <c r="AB3" s="29"/>
      <c r="AC3" s="26" t="s">
        <v>140</v>
      </c>
      <c r="AD3" s="30"/>
      <c r="AE3" s="18" t="s">
        <v>135</v>
      </c>
      <c r="AF3" s="19" t="s">
        <v>136</v>
      </c>
      <c r="AG3" s="31" t="s">
        <v>144</v>
      </c>
      <c r="AH3" s="21"/>
      <c r="AI3" s="22" t="s">
        <v>145</v>
      </c>
      <c r="AJ3" s="23"/>
      <c r="AK3" s="26" t="s">
        <v>140</v>
      </c>
      <c r="AL3" s="17"/>
      <c r="AM3" s="18" t="s">
        <v>135</v>
      </c>
      <c r="AN3" s="19" t="s">
        <v>136</v>
      </c>
      <c r="AO3" s="20" t="s">
        <v>146</v>
      </c>
      <c r="AP3" s="21"/>
      <c r="AQ3" s="22" t="s">
        <v>147</v>
      </c>
      <c r="AR3" s="29"/>
      <c r="AS3" s="24" t="s">
        <v>148</v>
      </c>
      <c r="AT3" s="25"/>
      <c r="AU3" s="26" t="s">
        <v>140</v>
      </c>
      <c r="AV3" s="17"/>
      <c r="AW3" s="20" t="s">
        <v>146</v>
      </c>
      <c r="AX3" s="27" t="s">
        <v>147</v>
      </c>
      <c r="AY3" s="20" t="s">
        <v>148</v>
      </c>
      <c r="AZ3" s="17"/>
      <c r="BA3" s="21" t="s">
        <v>149</v>
      </c>
      <c r="BB3" s="20" t="s">
        <v>150</v>
      </c>
      <c r="BC3" s="27" t="s">
        <v>151</v>
      </c>
      <c r="BD3" s="32" t="s">
        <v>140</v>
      </c>
      <c r="BE3" s="17"/>
      <c r="BF3" s="21" t="s">
        <v>152</v>
      </c>
      <c r="BG3" s="31" t="s">
        <v>153</v>
      </c>
      <c r="BH3" s="28" t="s">
        <v>154</v>
      </c>
      <c r="BI3" s="33" t="s">
        <v>155</v>
      </c>
      <c r="BJ3" s="17"/>
      <c r="BK3" s="34" t="s">
        <v>156</v>
      </c>
      <c r="BL3" s="35" t="s">
        <v>157</v>
      </c>
      <c r="BM3" s="36" t="s">
        <v>158</v>
      </c>
      <c r="BN3" s="21" t="s">
        <v>159</v>
      </c>
      <c r="BO3" s="27" t="s">
        <v>160</v>
      </c>
    </row>
    <row r="4" spans="1:67" ht="15.75" thickBot="1">
      <c r="A4" s="6" t="s">
        <v>339</v>
      </c>
      <c r="B4" s="6" t="s">
        <v>1</v>
      </c>
      <c r="C4" s="5"/>
      <c r="D4" s="6" t="s">
        <v>2</v>
      </c>
      <c r="E4" s="6" t="s">
        <v>340</v>
      </c>
      <c r="F4" s="6"/>
      <c r="G4" s="6"/>
      <c r="H4" s="6"/>
      <c r="I4">
        <v>0</v>
      </c>
      <c r="K4">
        <v>0</v>
      </c>
      <c r="L4">
        <v>0</v>
      </c>
      <c r="U4">
        <v>0</v>
      </c>
      <c r="V4">
        <v>0</v>
      </c>
      <c r="BB4" t="s">
        <v>167</v>
      </c>
      <c r="BF4" t="s">
        <v>161</v>
      </c>
      <c r="BG4" t="s">
        <v>161</v>
      </c>
      <c r="BI4" t="s">
        <v>161</v>
      </c>
      <c r="BK4" t="s">
        <v>161</v>
      </c>
    </row>
    <row r="5" spans="1:67" ht="15.75" thickBot="1">
      <c r="A5" s="6" t="s">
        <v>341</v>
      </c>
      <c r="B5" s="6" t="s">
        <v>5</v>
      </c>
      <c r="C5" s="6" t="s">
        <v>3</v>
      </c>
      <c r="D5" s="6" t="s">
        <v>2</v>
      </c>
      <c r="E5" s="6" t="s">
        <v>340</v>
      </c>
      <c r="F5" s="6"/>
      <c r="G5" s="6"/>
      <c r="H5" s="6"/>
      <c r="I5">
        <v>0</v>
      </c>
      <c r="K5">
        <v>0</v>
      </c>
      <c r="L5">
        <v>0</v>
      </c>
      <c r="U5">
        <v>0</v>
      </c>
      <c r="V5">
        <v>0</v>
      </c>
      <c r="BB5" t="s">
        <v>168</v>
      </c>
      <c r="BC5" t="s">
        <v>166</v>
      </c>
      <c r="BF5" t="s">
        <v>161</v>
      </c>
      <c r="BG5" t="s">
        <v>161</v>
      </c>
      <c r="BI5" t="s">
        <v>161</v>
      </c>
      <c r="BK5" t="s">
        <v>162</v>
      </c>
      <c r="BL5" t="s">
        <v>169</v>
      </c>
      <c r="BM5" t="s">
        <v>1</v>
      </c>
      <c r="BN5">
        <v>227</v>
      </c>
      <c r="BO5" t="s">
        <v>165</v>
      </c>
    </row>
    <row r="6" spans="1:67" ht="15.75" thickBot="1">
      <c r="A6" s="6" t="s">
        <v>342</v>
      </c>
      <c r="B6" s="6" t="s">
        <v>1</v>
      </c>
      <c r="C6" s="5"/>
      <c r="D6" s="6" t="s">
        <v>2</v>
      </c>
      <c r="E6" s="6" t="s">
        <v>340</v>
      </c>
      <c r="F6" s="6"/>
      <c r="G6" s="6"/>
      <c r="H6" s="6"/>
      <c r="I6">
        <v>0</v>
      </c>
      <c r="K6">
        <v>0</v>
      </c>
      <c r="L6">
        <v>0</v>
      </c>
      <c r="U6">
        <v>0</v>
      </c>
      <c r="V6">
        <v>0</v>
      </c>
      <c r="BB6" t="s">
        <v>167</v>
      </c>
      <c r="BF6" t="s">
        <v>161</v>
      </c>
      <c r="BG6" t="s">
        <v>161</v>
      </c>
      <c r="BI6" t="s">
        <v>161</v>
      </c>
      <c r="BK6" t="s">
        <v>162</v>
      </c>
      <c r="BL6" t="s">
        <v>163</v>
      </c>
      <c r="BM6" t="s">
        <v>164</v>
      </c>
      <c r="BN6">
        <v>315</v>
      </c>
      <c r="BO6" t="s">
        <v>165</v>
      </c>
    </row>
    <row r="7" spans="1:67" ht="15.75" thickBot="1">
      <c r="A7" s="6" t="s">
        <v>343</v>
      </c>
      <c r="B7" s="6" t="s">
        <v>1</v>
      </c>
      <c r="C7" s="6" t="s">
        <v>6</v>
      </c>
      <c r="D7" s="6" t="s">
        <v>2</v>
      </c>
      <c r="E7" s="6" t="s">
        <v>340</v>
      </c>
      <c r="F7" s="6"/>
      <c r="G7" s="6"/>
      <c r="H7" s="6"/>
      <c r="I7">
        <v>0</v>
      </c>
      <c r="K7">
        <v>0</v>
      </c>
      <c r="L7">
        <v>0</v>
      </c>
      <c r="U7">
        <v>0</v>
      </c>
      <c r="V7">
        <v>0</v>
      </c>
      <c r="BB7" t="s">
        <v>168</v>
      </c>
      <c r="BC7" t="s">
        <v>167</v>
      </c>
      <c r="BF7" t="s">
        <v>161</v>
      </c>
      <c r="BG7" t="s">
        <v>161</v>
      </c>
      <c r="BI7" t="s">
        <v>161</v>
      </c>
      <c r="BK7" t="s">
        <v>161</v>
      </c>
    </row>
    <row r="8" spans="1:67" ht="15.75" thickBot="1">
      <c r="A8" s="6" t="s">
        <v>344</v>
      </c>
      <c r="B8" s="6" t="s">
        <v>5</v>
      </c>
      <c r="C8" s="6" t="s">
        <v>3</v>
      </c>
      <c r="D8" s="6" t="s">
        <v>2</v>
      </c>
      <c r="E8" s="6" t="s">
        <v>340</v>
      </c>
      <c r="F8" s="6"/>
      <c r="G8" s="6"/>
      <c r="H8" s="6"/>
      <c r="I8">
        <v>2</v>
      </c>
      <c r="K8">
        <v>0</v>
      </c>
      <c r="L8">
        <v>0</v>
      </c>
      <c r="U8">
        <v>2</v>
      </c>
      <c r="V8">
        <v>1</v>
      </c>
      <c r="W8" t="s">
        <v>161</v>
      </c>
      <c r="X8" t="s">
        <v>162</v>
      </c>
      <c r="Y8" t="s">
        <v>181</v>
      </c>
      <c r="Z8" t="s">
        <v>161</v>
      </c>
      <c r="BF8" t="s">
        <v>161</v>
      </c>
      <c r="BG8" t="s">
        <v>161</v>
      </c>
      <c r="BI8" t="s">
        <v>162</v>
      </c>
      <c r="BK8" t="s">
        <v>161</v>
      </c>
    </row>
    <row r="9" spans="1:67" ht="15.75" thickBot="1">
      <c r="A9" s="6" t="s">
        <v>345</v>
      </c>
      <c r="B9" s="6" t="s">
        <v>5</v>
      </c>
      <c r="C9" s="6" t="s">
        <v>6</v>
      </c>
      <c r="D9" s="6" t="s">
        <v>2</v>
      </c>
      <c r="E9" s="6" t="s">
        <v>340</v>
      </c>
      <c r="F9" s="6"/>
      <c r="G9" s="6"/>
      <c r="H9" s="6"/>
      <c r="I9">
        <v>0</v>
      </c>
      <c r="K9">
        <v>0</v>
      </c>
      <c r="L9">
        <v>0</v>
      </c>
      <c r="U9">
        <v>0</v>
      </c>
      <c r="V9">
        <v>0</v>
      </c>
      <c r="BB9" t="s">
        <v>5</v>
      </c>
      <c r="BC9" t="s">
        <v>168</v>
      </c>
      <c r="BF9" t="s">
        <v>161</v>
      </c>
      <c r="BG9" t="s">
        <v>161</v>
      </c>
      <c r="BI9" t="s">
        <v>162</v>
      </c>
      <c r="BK9" t="s">
        <v>162</v>
      </c>
      <c r="BL9" t="s">
        <v>163</v>
      </c>
      <c r="BM9" t="s">
        <v>164</v>
      </c>
      <c r="BN9">
        <v>200</v>
      </c>
      <c r="BO9" t="s">
        <v>165</v>
      </c>
    </row>
    <row r="10" spans="1:67" ht="15.75" thickBot="1">
      <c r="A10" s="6" t="s">
        <v>346</v>
      </c>
      <c r="B10" s="6" t="s">
        <v>1</v>
      </c>
      <c r="C10" s="5"/>
      <c r="D10" s="6" t="s">
        <v>2</v>
      </c>
      <c r="E10" s="6" t="s">
        <v>340</v>
      </c>
      <c r="F10" s="6"/>
      <c r="G10" s="6"/>
      <c r="H10" s="6"/>
      <c r="I10">
        <v>0</v>
      </c>
      <c r="K10">
        <v>0</v>
      </c>
      <c r="L10">
        <v>0</v>
      </c>
      <c r="U10">
        <v>0</v>
      </c>
      <c r="V10">
        <v>0</v>
      </c>
      <c r="BB10" t="s">
        <v>5</v>
      </c>
      <c r="BF10" t="s">
        <v>161</v>
      </c>
      <c r="BG10" t="s">
        <v>161</v>
      </c>
      <c r="BI10" t="s">
        <v>161</v>
      </c>
      <c r="BK10" t="s">
        <v>162</v>
      </c>
      <c r="BL10" t="s">
        <v>163</v>
      </c>
      <c r="BM10" t="s">
        <v>164</v>
      </c>
      <c r="BN10">
        <v>520</v>
      </c>
      <c r="BO10" t="s">
        <v>165</v>
      </c>
    </row>
    <row r="11" spans="1:67" ht="15.75" thickBot="1">
      <c r="A11" s="6" t="s">
        <v>347</v>
      </c>
      <c r="B11" s="6" t="s">
        <v>5</v>
      </c>
      <c r="C11" s="6" t="s">
        <v>3</v>
      </c>
      <c r="D11" s="6" t="s">
        <v>2</v>
      </c>
      <c r="E11" s="6" t="s">
        <v>340</v>
      </c>
      <c r="F11" s="6"/>
      <c r="G11" s="6"/>
      <c r="H11" s="6"/>
      <c r="I11">
        <v>2</v>
      </c>
      <c r="K11">
        <v>0</v>
      </c>
      <c r="L11">
        <v>0</v>
      </c>
      <c r="U11">
        <v>2</v>
      </c>
      <c r="V11">
        <v>0</v>
      </c>
      <c r="W11" t="s">
        <v>171</v>
      </c>
      <c r="X11" t="s">
        <v>161</v>
      </c>
      <c r="Y11" t="s">
        <v>161</v>
      </c>
      <c r="Z11" t="s">
        <v>161</v>
      </c>
      <c r="BB11" t="s">
        <v>348</v>
      </c>
      <c r="BF11" t="s">
        <v>161</v>
      </c>
      <c r="BG11" t="s">
        <v>161</v>
      </c>
      <c r="BI11" t="s">
        <v>161</v>
      </c>
      <c r="BK11" t="s">
        <v>162</v>
      </c>
      <c r="BL11" t="s">
        <v>163</v>
      </c>
      <c r="BM11" t="s">
        <v>1</v>
      </c>
      <c r="BN11">
        <v>185</v>
      </c>
      <c r="BO11" t="s">
        <v>165</v>
      </c>
    </row>
    <row r="12" spans="1:67" ht="15.75" thickBot="1">
      <c r="A12" s="6" t="s">
        <v>349</v>
      </c>
      <c r="B12" s="6" t="s">
        <v>1</v>
      </c>
      <c r="C12" s="6" t="s">
        <v>3</v>
      </c>
      <c r="D12" s="6" t="s">
        <v>2</v>
      </c>
      <c r="E12" s="6" t="s">
        <v>340</v>
      </c>
      <c r="F12" s="6"/>
      <c r="G12" s="6"/>
      <c r="H12" s="6"/>
      <c r="I12">
        <v>0</v>
      </c>
      <c r="K12">
        <v>0</v>
      </c>
      <c r="L12">
        <v>0</v>
      </c>
      <c r="U12">
        <v>0</v>
      </c>
      <c r="V12">
        <v>0</v>
      </c>
      <c r="BB12" t="s">
        <v>5</v>
      </c>
      <c r="BC12" t="s">
        <v>167</v>
      </c>
      <c r="BF12" t="s">
        <v>161</v>
      </c>
      <c r="BG12" t="s">
        <v>161</v>
      </c>
      <c r="BI12" t="s">
        <v>161</v>
      </c>
      <c r="BK12" t="s">
        <v>162</v>
      </c>
      <c r="BL12" t="s">
        <v>169</v>
      </c>
      <c r="BM12" t="s">
        <v>1</v>
      </c>
      <c r="BN12">
        <v>400</v>
      </c>
      <c r="BO12" t="s">
        <v>165</v>
      </c>
    </row>
    <row r="13" spans="1:67" ht="15.75" thickBot="1">
      <c r="A13" s="6" t="s">
        <v>350</v>
      </c>
      <c r="B13" s="6" t="s">
        <v>1</v>
      </c>
      <c r="C13" s="6" t="s">
        <v>6</v>
      </c>
      <c r="D13" s="6" t="s">
        <v>2</v>
      </c>
      <c r="E13" s="6" t="s">
        <v>340</v>
      </c>
      <c r="F13" s="6"/>
      <c r="G13" s="6"/>
      <c r="H13" s="6"/>
      <c r="I13">
        <v>0</v>
      </c>
      <c r="K13">
        <v>0</v>
      </c>
      <c r="L13">
        <v>0</v>
      </c>
      <c r="U13">
        <v>0</v>
      </c>
      <c r="V13">
        <v>0</v>
      </c>
      <c r="BB13" t="s">
        <v>5</v>
      </c>
      <c r="BF13" t="s">
        <v>161</v>
      </c>
      <c r="BG13" t="s">
        <v>161</v>
      </c>
      <c r="BI13" t="s">
        <v>161</v>
      </c>
      <c r="BK13" t="s">
        <v>162</v>
      </c>
      <c r="BL13" t="s">
        <v>163</v>
      </c>
      <c r="BM13" t="s">
        <v>164</v>
      </c>
      <c r="BN13">
        <v>1000</v>
      </c>
      <c r="BO13" t="s">
        <v>165</v>
      </c>
    </row>
    <row r="14" spans="1:67" ht="15.75" thickBot="1">
      <c r="A14" s="6" t="s">
        <v>351</v>
      </c>
      <c r="B14" s="6" t="s">
        <v>1</v>
      </c>
      <c r="C14" s="5"/>
      <c r="D14" s="6" t="s">
        <v>45</v>
      </c>
      <c r="E14" s="6" t="s">
        <v>340</v>
      </c>
      <c r="F14" s="6"/>
      <c r="G14" s="6"/>
      <c r="H14" s="6"/>
      <c r="I14">
        <v>5</v>
      </c>
      <c r="K14">
        <v>0</v>
      </c>
      <c r="L14">
        <v>0</v>
      </c>
      <c r="U14">
        <v>5</v>
      </c>
      <c r="V14">
        <v>3</v>
      </c>
      <c r="W14" t="s">
        <v>187</v>
      </c>
      <c r="X14" t="s">
        <v>162</v>
      </c>
      <c r="Y14" t="s">
        <v>171</v>
      </c>
      <c r="Z14" t="s">
        <v>161</v>
      </c>
      <c r="AA14" t="s">
        <v>181</v>
      </c>
      <c r="AB14" t="s">
        <v>161</v>
      </c>
      <c r="AC14" t="s">
        <v>352</v>
      </c>
      <c r="BB14" t="s">
        <v>353</v>
      </c>
      <c r="BC14" t="s">
        <v>167</v>
      </c>
      <c r="BF14" t="s">
        <v>161</v>
      </c>
      <c r="BG14" t="s">
        <v>162</v>
      </c>
      <c r="BI14" t="s">
        <v>162</v>
      </c>
      <c r="BK14" t="s">
        <v>161</v>
      </c>
    </row>
    <row r="15" spans="1:67" ht="15.75" thickBot="1">
      <c r="A15" s="6" t="s">
        <v>354</v>
      </c>
      <c r="B15" s="6" t="s">
        <v>5</v>
      </c>
      <c r="C15" s="6" t="s">
        <v>6</v>
      </c>
      <c r="D15" s="6" t="s">
        <v>2</v>
      </c>
      <c r="E15" s="6" t="s">
        <v>340</v>
      </c>
      <c r="F15" s="6"/>
      <c r="G15" s="6"/>
      <c r="H15" s="6"/>
      <c r="I15">
        <v>0</v>
      </c>
      <c r="K15">
        <v>0</v>
      </c>
      <c r="L15">
        <v>0</v>
      </c>
      <c r="U15">
        <v>0</v>
      </c>
      <c r="V15">
        <v>0</v>
      </c>
      <c r="BB15" t="s">
        <v>186</v>
      </c>
      <c r="BC15" t="s">
        <v>167</v>
      </c>
      <c r="BF15" t="s">
        <v>161</v>
      </c>
      <c r="BG15" t="s">
        <v>161</v>
      </c>
      <c r="BI15" t="s">
        <v>161</v>
      </c>
      <c r="BK15" t="s">
        <v>162</v>
      </c>
      <c r="BL15" t="s">
        <v>163</v>
      </c>
      <c r="BM15" t="s">
        <v>1</v>
      </c>
      <c r="BN15">
        <v>200</v>
      </c>
      <c r="BO15" t="s">
        <v>355</v>
      </c>
    </row>
    <row r="16" spans="1:67" ht="15.75" thickBot="1">
      <c r="A16" s="6" t="s">
        <v>356</v>
      </c>
      <c r="B16" s="6" t="s">
        <v>5</v>
      </c>
      <c r="C16" s="6" t="s">
        <v>6</v>
      </c>
      <c r="D16" s="6" t="s">
        <v>2</v>
      </c>
      <c r="E16" s="6" t="s">
        <v>340</v>
      </c>
      <c r="F16" s="6"/>
      <c r="G16" s="6"/>
      <c r="H16" s="6"/>
      <c r="I16">
        <v>1</v>
      </c>
      <c r="K16">
        <v>0</v>
      </c>
      <c r="L16">
        <v>0</v>
      </c>
      <c r="U16">
        <v>1</v>
      </c>
      <c r="V16">
        <v>1</v>
      </c>
      <c r="W16" t="s">
        <v>161</v>
      </c>
      <c r="X16" t="s">
        <v>162</v>
      </c>
      <c r="BF16" t="s">
        <v>161</v>
      </c>
      <c r="BG16" t="s">
        <v>161</v>
      </c>
      <c r="BI16" t="s">
        <v>161</v>
      </c>
      <c r="BK16" t="s">
        <v>162</v>
      </c>
      <c r="BL16" t="s">
        <v>185</v>
      </c>
      <c r="BM16" t="s">
        <v>164</v>
      </c>
      <c r="BN16">
        <v>100</v>
      </c>
      <c r="BO16" t="s">
        <v>355</v>
      </c>
    </row>
    <row r="17" spans="1:67" ht="15.75" thickBot="1">
      <c r="A17" s="6" t="s">
        <v>357</v>
      </c>
      <c r="B17" s="6" t="s">
        <v>5</v>
      </c>
      <c r="C17" s="5"/>
      <c r="D17" s="6" t="s">
        <v>2</v>
      </c>
      <c r="E17" s="6" t="s">
        <v>340</v>
      </c>
      <c r="F17" s="6"/>
      <c r="G17" s="6"/>
      <c r="H17" s="6"/>
      <c r="I17">
        <v>6</v>
      </c>
      <c r="K17">
        <v>4</v>
      </c>
      <c r="L17">
        <v>2</v>
      </c>
      <c r="M17" t="s">
        <v>215</v>
      </c>
      <c r="N17" t="s">
        <v>161</v>
      </c>
      <c r="O17" t="s">
        <v>179</v>
      </c>
      <c r="P17" t="s">
        <v>161</v>
      </c>
      <c r="Q17" t="s">
        <v>171</v>
      </c>
      <c r="R17" t="s">
        <v>162</v>
      </c>
      <c r="S17" t="s">
        <v>358</v>
      </c>
      <c r="U17">
        <v>2</v>
      </c>
      <c r="V17">
        <v>1</v>
      </c>
      <c r="W17" t="s">
        <v>180</v>
      </c>
      <c r="X17" t="s">
        <v>161</v>
      </c>
      <c r="Y17" t="s">
        <v>161</v>
      </c>
      <c r="Z17" t="s">
        <v>162</v>
      </c>
      <c r="BI17" t="s">
        <v>161</v>
      </c>
      <c r="BK17" t="s">
        <v>161</v>
      </c>
    </row>
    <row r="18" spans="1:67" ht="15.75" thickBot="1">
      <c r="A18" s="6" t="s">
        <v>359</v>
      </c>
      <c r="B18" s="6" t="s">
        <v>1</v>
      </c>
      <c r="C18" s="5"/>
      <c r="D18" s="6" t="s">
        <v>2</v>
      </c>
      <c r="E18" s="6" t="s">
        <v>340</v>
      </c>
      <c r="F18" s="6"/>
      <c r="G18" s="6"/>
      <c r="H18" s="6"/>
      <c r="I18">
        <v>6</v>
      </c>
      <c r="K18">
        <v>0</v>
      </c>
      <c r="L18">
        <v>0</v>
      </c>
      <c r="U18">
        <v>6</v>
      </c>
      <c r="V18">
        <v>3</v>
      </c>
      <c r="W18" t="s">
        <v>360</v>
      </c>
      <c r="X18" t="s">
        <v>161</v>
      </c>
      <c r="Y18" t="s">
        <v>180</v>
      </c>
      <c r="Z18" t="s">
        <v>162</v>
      </c>
      <c r="AA18" t="s">
        <v>214</v>
      </c>
      <c r="AB18" t="s">
        <v>161</v>
      </c>
      <c r="AC18" t="s">
        <v>361</v>
      </c>
      <c r="BF18" t="s">
        <v>161</v>
      </c>
      <c r="BG18" t="s">
        <v>161</v>
      </c>
      <c r="BI18" t="s">
        <v>162</v>
      </c>
      <c r="BK18" t="s">
        <v>162</v>
      </c>
      <c r="BL18" t="s">
        <v>163</v>
      </c>
      <c r="BM18" t="s">
        <v>164</v>
      </c>
      <c r="BN18">
        <v>700</v>
      </c>
      <c r="BO18" t="s">
        <v>165</v>
      </c>
    </row>
    <row r="19" spans="1:67" ht="15.75" thickBot="1">
      <c r="A19" s="6" t="s">
        <v>362</v>
      </c>
      <c r="B19" s="6" t="s">
        <v>5</v>
      </c>
      <c r="C19" s="5"/>
      <c r="D19" s="6" t="s">
        <v>2</v>
      </c>
      <c r="E19" s="6" t="s">
        <v>340</v>
      </c>
      <c r="F19" s="6"/>
      <c r="G19" s="6"/>
      <c r="H19" s="6"/>
      <c r="I19">
        <v>9</v>
      </c>
      <c r="K19">
        <v>9</v>
      </c>
      <c r="L19">
        <v>3</v>
      </c>
      <c r="M19" t="s">
        <v>215</v>
      </c>
      <c r="N19" t="s">
        <v>161</v>
      </c>
      <c r="O19" t="s">
        <v>179</v>
      </c>
      <c r="P19" t="s">
        <v>161</v>
      </c>
      <c r="Q19" t="s">
        <v>172</v>
      </c>
      <c r="R19" t="s">
        <v>161</v>
      </c>
      <c r="S19" t="s">
        <v>363</v>
      </c>
      <c r="U19">
        <v>0</v>
      </c>
      <c r="V19">
        <v>0</v>
      </c>
      <c r="BF19" t="s">
        <v>162</v>
      </c>
      <c r="BG19" t="s">
        <v>161</v>
      </c>
      <c r="BH19" t="s">
        <v>364</v>
      </c>
      <c r="BI19" t="s">
        <v>162</v>
      </c>
      <c r="BK19" t="s">
        <v>162</v>
      </c>
      <c r="BL19" t="s">
        <v>163</v>
      </c>
      <c r="BM19" t="s">
        <v>164</v>
      </c>
      <c r="BN19">
        <v>95</v>
      </c>
      <c r="BO19" t="s">
        <v>218</v>
      </c>
    </row>
    <row r="20" spans="1:67" ht="15.75" thickBot="1">
      <c r="A20" s="6" t="s">
        <v>365</v>
      </c>
      <c r="B20" s="6" t="s">
        <v>5</v>
      </c>
      <c r="C20" s="5"/>
      <c r="D20" s="6" t="s">
        <v>2</v>
      </c>
      <c r="E20" s="6" t="s">
        <v>340</v>
      </c>
      <c r="F20" s="6"/>
      <c r="G20" s="6"/>
      <c r="H20" s="6"/>
      <c r="I20">
        <v>0</v>
      </c>
      <c r="K20">
        <v>0</v>
      </c>
      <c r="L20">
        <v>0</v>
      </c>
      <c r="U20">
        <v>0</v>
      </c>
      <c r="V20">
        <v>0</v>
      </c>
      <c r="BB20" t="s">
        <v>168</v>
      </c>
      <c r="BC20" t="s">
        <v>167</v>
      </c>
      <c r="BF20" t="s">
        <v>161</v>
      </c>
      <c r="BG20" t="s">
        <v>161</v>
      </c>
      <c r="BI20" t="s">
        <v>161</v>
      </c>
      <c r="BK20" t="s">
        <v>162</v>
      </c>
      <c r="BL20" t="s">
        <v>185</v>
      </c>
      <c r="BM20" t="s">
        <v>164</v>
      </c>
      <c r="BN20" t="s">
        <v>366</v>
      </c>
      <c r="BO20" t="s">
        <v>165</v>
      </c>
    </row>
    <row r="21" spans="1:67" ht="15.75" thickBot="1">
      <c r="A21" s="6" t="s">
        <v>367</v>
      </c>
      <c r="B21" s="6" t="s">
        <v>1</v>
      </c>
      <c r="C21" s="6" t="s">
        <v>3</v>
      </c>
      <c r="D21" s="6" t="s">
        <v>2</v>
      </c>
      <c r="E21" s="6" t="s">
        <v>340</v>
      </c>
      <c r="F21" s="6"/>
      <c r="G21" s="6"/>
      <c r="H21" s="6"/>
      <c r="I21">
        <v>5</v>
      </c>
      <c r="K21">
        <v>2</v>
      </c>
      <c r="L21">
        <v>1</v>
      </c>
      <c r="M21" t="s">
        <v>179</v>
      </c>
      <c r="N21" t="s">
        <v>161</v>
      </c>
      <c r="O21" t="s">
        <v>202</v>
      </c>
      <c r="P21" t="s">
        <v>162</v>
      </c>
      <c r="U21">
        <v>1</v>
      </c>
      <c r="V21">
        <v>1</v>
      </c>
      <c r="W21" t="s">
        <v>161</v>
      </c>
      <c r="X21" t="s">
        <v>162</v>
      </c>
      <c r="AE21">
        <v>2</v>
      </c>
      <c r="AF21">
        <v>1</v>
      </c>
      <c r="AG21" t="s">
        <v>175</v>
      </c>
      <c r="AI21" t="s">
        <v>368</v>
      </c>
      <c r="BF21" t="s">
        <v>162</v>
      </c>
      <c r="BG21" t="s">
        <v>162</v>
      </c>
      <c r="BH21" t="s">
        <v>369</v>
      </c>
      <c r="BI21" t="s">
        <v>162</v>
      </c>
      <c r="BK21" t="s">
        <v>161</v>
      </c>
    </row>
    <row r="22" spans="1:67" ht="15.75" thickBot="1">
      <c r="A22" s="6" t="s">
        <v>370</v>
      </c>
      <c r="B22" s="6" t="s">
        <v>1</v>
      </c>
      <c r="C22" s="6" t="s">
        <v>6</v>
      </c>
      <c r="D22" s="6" t="s">
        <v>2</v>
      </c>
      <c r="E22" s="6" t="s">
        <v>340</v>
      </c>
      <c r="F22" s="6"/>
      <c r="G22" s="6"/>
      <c r="H22" s="6"/>
      <c r="I22">
        <v>11</v>
      </c>
      <c r="K22">
        <v>4</v>
      </c>
      <c r="L22">
        <v>3</v>
      </c>
      <c r="M22" t="s">
        <v>179</v>
      </c>
      <c r="N22" t="s">
        <v>162</v>
      </c>
      <c r="O22" t="s">
        <v>171</v>
      </c>
      <c r="P22" t="s">
        <v>162</v>
      </c>
      <c r="Q22" t="s">
        <v>215</v>
      </c>
      <c r="R22" t="s">
        <v>161</v>
      </c>
      <c r="S22" t="s">
        <v>358</v>
      </c>
      <c r="U22">
        <v>2</v>
      </c>
      <c r="V22">
        <v>2</v>
      </c>
      <c r="W22" t="s">
        <v>171</v>
      </c>
      <c r="X22" t="s">
        <v>162</v>
      </c>
      <c r="Y22" t="s">
        <v>181</v>
      </c>
      <c r="Z22" t="s">
        <v>162</v>
      </c>
      <c r="AE22">
        <v>3</v>
      </c>
      <c r="AF22">
        <v>0</v>
      </c>
      <c r="AG22" t="s">
        <v>175</v>
      </c>
      <c r="AI22" t="s">
        <v>213</v>
      </c>
      <c r="AM22">
        <v>2</v>
      </c>
      <c r="AN22">
        <v>0</v>
      </c>
      <c r="AO22" t="s">
        <v>371</v>
      </c>
      <c r="AQ22" t="s">
        <v>233</v>
      </c>
      <c r="AW22" t="s">
        <v>175</v>
      </c>
      <c r="AX22" t="s">
        <v>183</v>
      </c>
      <c r="AY22" t="s">
        <v>184</v>
      </c>
      <c r="BF22" t="s">
        <v>162</v>
      </c>
      <c r="BG22" t="s">
        <v>162</v>
      </c>
      <c r="BH22" t="s">
        <v>372</v>
      </c>
      <c r="BI22" t="s">
        <v>162</v>
      </c>
      <c r="BK22" t="s">
        <v>162</v>
      </c>
      <c r="BL22" t="s">
        <v>185</v>
      </c>
      <c r="BM22" t="s">
        <v>164</v>
      </c>
      <c r="BN22">
        <v>400</v>
      </c>
      <c r="BO22" t="s">
        <v>165</v>
      </c>
    </row>
    <row r="23" spans="1:67" ht="15.75" thickBot="1">
      <c r="A23" s="6" t="s">
        <v>373</v>
      </c>
      <c r="B23" s="6" t="s">
        <v>1</v>
      </c>
      <c r="C23" s="6" t="s">
        <v>6</v>
      </c>
      <c r="D23" s="6" t="s">
        <v>2</v>
      </c>
      <c r="E23" s="6" t="s">
        <v>340</v>
      </c>
      <c r="F23" s="6"/>
      <c r="G23" s="6"/>
      <c r="H23" s="6"/>
      <c r="I23">
        <v>0</v>
      </c>
      <c r="K23">
        <v>0</v>
      </c>
      <c r="L23">
        <v>0</v>
      </c>
      <c r="U23">
        <v>0</v>
      </c>
      <c r="V23">
        <v>0</v>
      </c>
      <c r="BB23" t="s">
        <v>374</v>
      </c>
      <c r="BC23" t="s">
        <v>5</v>
      </c>
      <c r="BF23" t="s">
        <v>161</v>
      </c>
      <c r="BG23" t="s">
        <v>161</v>
      </c>
      <c r="BI23" t="s">
        <v>161</v>
      </c>
      <c r="BK23" t="s">
        <v>162</v>
      </c>
      <c r="BL23" t="s">
        <v>169</v>
      </c>
      <c r="BM23" t="s">
        <v>164</v>
      </c>
      <c r="BN23">
        <v>500</v>
      </c>
      <c r="BO23" t="s">
        <v>165</v>
      </c>
    </row>
    <row r="24" spans="1:67" ht="15.75" thickBot="1">
      <c r="A24" s="6" t="s">
        <v>375</v>
      </c>
      <c r="B24" s="6" t="s">
        <v>5</v>
      </c>
      <c r="C24" s="5"/>
      <c r="D24" s="6" t="s">
        <v>2</v>
      </c>
      <c r="E24" s="6" t="s">
        <v>340</v>
      </c>
      <c r="F24" s="6"/>
      <c r="G24" s="6"/>
      <c r="H24" s="6"/>
      <c r="I24">
        <v>4</v>
      </c>
      <c r="K24">
        <v>0</v>
      </c>
      <c r="L24">
        <v>0</v>
      </c>
      <c r="U24">
        <v>4</v>
      </c>
      <c r="V24">
        <v>2</v>
      </c>
      <c r="W24" t="s">
        <v>171</v>
      </c>
      <c r="X24" t="s">
        <v>161</v>
      </c>
      <c r="Y24" t="s">
        <v>161</v>
      </c>
      <c r="Z24" t="s">
        <v>162</v>
      </c>
      <c r="AA24" t="s">
        <v>376</v>
      </c>
      <c r="AB24" t="s">
        <v>162</v>
      </c>
      <c r="AC24" t="s">
        <v>377</v>
      </c>
      <c r="AW24" t="s">
        <v>222</v>
      </c>
      <c r="AX24" t="s">
        <v>210</v>
      </c>
      <c r="AY24" t="s">
        <v>376</v>
      </c>
      <c r="BF24" t="s">
        <v>161</v>
      </c>
      <c r="BG24" t="s">
        <v>161</v>
      </c>
      <c r="BI24" t="s">
        <v>161</v>
      </c>
      <c r="BK24" t="s">
        <v>162</v>
      </c>
      <c r="BL24" t="s">
        <v>163</v>
      </c>
      <c r="BM24" t="s">
        <v>164</v>
      </c>
      <c r="BN24">
        <v>350</v>
      </c>
      <c r="BO24" t="s">
        <v>165</v>
      </c>
    </row>
    <row r="25" spans="1:67" ht="15.75" thickBot="1">
      <c r="A25" s="6" t="s">
        <v>378</v>
      </c>
      <c r="B25" s="6" t="s">
        <v>1</v>
      </c>
      <c r="C25" s="5"/>
      <c r="D25" s="6" t="s">
        <v>2</v>
      </c>
      <c r="E25" s="6" t="s">
        <v>340</v>
      </c>
      <c r="F25" s="6"/>
      <c r="G25" s="6"/>
      <c r="H25" s="6"/>
      <c r="I25">
        <v>6</v>
      </c>
      <c r="K25">
        <v>3</v>
      </c>
      <c r="L25">
        <v>2</v>
      </c>
      <c r="M25" t="s">
        <v>215</v>
      </c>
      <c r="N25" t="s">
        <v>162</v>
      </c>
      <c r="O25" t="s">
        <v>179</v>
      </c>
      <c r="P25" t="s">
        <v>161</v>
      </c>
      <c r="Q25" t="s">
        <v>171</v>
      </c>
      <c r="R25" t="s">
        <v>162</v>
      </c>
      <c r="U25">
        <v>0</v>
      </c>
      <c r="V25">
        <v>0</v>
      </c>
      <c r="AE25">
        <v>2</v>
      </c>
      <c r="AF25">
        <v>1</v>
      </c>
      <c r="AG25" t="s">
        <v>192</v>
      </c>
      <c r="AI25" t="s">
        <v>213</v>
      </c>
      <c r="AM25">
        <v>1</v>
      </c>
      <c r="AN25">
        <v>1</v>
      </c>
      <c r="AO25" t="s">
        <v>233</v>
      </c>
      <c r="AW25" t="s">
        <v>379</v>
      </c>
      <c r="AX25" t="s">
        <v>380</v>
      </c>
      <c r="BF25" t="s">
        <v>161</v>
      </c>
      <c r="BI25" t="s">
        <v>162</v>
      </c>
      <c r="BK25" t="s">
        <v>162</v>
      </c>
      <c r="BL25" t="s">
        <v>185</v>
      </c>
      <c r="BM25" t="s">
        <v>164</v>
      </c>
      <c r="BN25">
        <v>180</v>
      </c>
      <c r="BO25" t="s">
        <v>165</v>
      </c>
    </row>
    <row r="26" spans="1:67" ht="15.75" thickBot="1">
      <c r="A26" s="6" t="s">
        <v>381</v>
      </c>
      <c r="B26" s="6" t="s">
        <v>1</v>
      </c>
      <c r="C26" s="5"/>
      <c r="D26" s="6" t="s">
        <v>2</v>
      </c>
      <c r="E26" s="6" t="s">
        <v>340</v>
      </c>
      <c r="F26" s="6"/>
      <c r="G26" s="6"/>
      <c r="H26" s="6"/>
      <c r="I26">
        <v>0</v>
      </c>
      <c r="K26">
        <v>0</v>
      </c>
      <c r="L26">
        <v>0</v>
      </c>
      <c r="U26">
        <v>0</v>
      </c>
      <c r="V26">
        <v>0</v>
      </c>
      <c r="BB26" t="s">
        <v>382</v>
      </c>
      <c r="BC26" t="s">
        <v>383</v>
      </c>
      <c r="BF26" t="s">
        <v>161</v>
      </c>
      <c r="BI26" t="s">
        <v>162</v>
      </c>
      <c r="BK26" t="s">
        <v>162</v>
      </c>
      <c r="BL26" t="s">
        <v>185</v>
      </c>
      <c r="BM26" t="s">
        <v>164</v>
      </c>
      <c r="BN26">
        <v>400</v>
      </c>
      <c r="BO26" t="s">
        <v>165</v>
      </c>
    </row>
    <row r="27" spans="1:67" ht="15.75" thickBot="1">
      <c r="A27" s="6" t="s">
        <v>384</v>
      </c>
      <c r="B27" s="6" t="s">
        <v>5</v>
      </c>
      <c r="C27" s="5"/>
      <c r="D27" s="6" t="s">
        <v>2</v>
      </c>
      <c r="E27" s="6" t="s">
        <v>340</v>
      </c>
      <c r="F27" s="6"/>
      <c r="G27" s="6"/>
      <c r="H27" s="6"/>
      <c r="I27">
        <v>11</v>
      </c>
      <c r="K27">
        <v>7</v>
      </c>
      <c r="L27">
        <v>5</v>
      </c>
      <c r="M27" t="s">
        <v>215</v>
      </c>
      <c r="N27" t="s">
        <v>161</v>
      </c>
      <c r="O27" t="s">
        <v>172</v>
      </c>
      <c r="P27" t="s">
        <v>162</v>
      </c>
      <c r="Q27" t="s">
        <v>164</v>
      </c>
      <c r="R27" t="s">
        <v>162</v>
      </c>
      <c r="S27" t="s">
        <v>385</v>
      </c>
      <c r="U27">
        <v>0</v>
      </c>
      <c r="V27">
        <v>0</v>
      </c>
      <c r="AE27">
        <v>1</v>
      </c>
      <c r="AF27">
        <v>0</v>
      </c>
      <c r="AG27" t="s">
        <v>175</v>
      </c>
      <c r="AM27">
        <v>3</v>
      </c>
      <c r="AN27">
        <v>2</v>
      </c>
      <c r="AO27" t="s">
        <v>386</v>
      </c>
      <c r="AQ27" t="s">
        <v>387</v>
      </c>
      <c r="AS27" t="s">
        <v>371</v>
      </c>
      <c r="AW27" t="s">
        <v>371</v>
      </c>
      <c r="AX27" t="s">
        <v>388</v>
      </c>
      <c r="AY27" t="s">
        <v>389</v>
      </c>
      <c r="BF27" t="s">
        <v>162</v>
      </c>
      <c r="BG27" t="s">
        <v>161</v>
      </c>
      <c r="BH27" t="s">
        <v>390</v>
      </c>
      <c r="BI27" t="s">
        <v>161</v>
      </c>
      <c r="BK27" t="s">
        <v>162</v>
      </c>
      <c r="BL27" t="s">
        <v>163</v>
      </c>
      <c r="BM27" t="s">
        <v>164</v>
      </c>
      <c r="BN27">
        <v>180</v>
      </c>
      <c r="BO27" t="s">
        <v>165</v>
      </c>
    </row>
    <row r="28" spans="1:67" ht="15.75" thickBot="1">
      <c r="A28" s="6" t="s">
        <v>391</v>
      </c>
      <c r="B28" s="6" t="s">
        <v>1</v>
      </c>
      <c r="C28" s="6" t="s">
        <v>6</v>
      </c>
      <c r="D28" s="6" t="s">
        <v>2</v>
      </c>
      <c r="E28" s="6" t="s">
        <v>340</v>
      </c>
      <c r="F28" s="6"/>
      <c r="G28" s="6"/>
      <c r="H28" s="6"/>
      <c r="I28">
        <v>0</v>
      </c>
      <c r="K28">
        <v>0</v>
      </c>
      <c r="L28">
        <v>0</v>
      </c>
      <c r="U28">
        <v>0</v>
      </c>
      <c r="V28">
        <v>0</v>
      </c>
      <c r="BB28" t="s">
        <v>5</v>
      </c>
      <c r="BF28" t="s">
        <v>161</v>
      </c>
      <c r="BG28" t="s">
        <v>161</v>
      </c>
      <c r="BI28" t="s">
        <v>161</v>
      </c>
      <c r="BK28" t="s">
        <v>161</v>
      </c>
    </row>
    <row r="29" spans="1:67" ht="15.75" thickBot="1">
      <c r="A29" s="6" t="s">
        <v>392</v>
      </c>
      <c r="B29" s="6" t="s">
        <v>5</v>
      </c>
      <c r="C29" s="6" t="s">
        <v>6</v>
      </c>
      <c r="D29" s="6" t="s">
        <v>2</v>
      </c>
      <c r="E29" s="6" t="s">
        <v>340</v>
      </c>
      <c r="F29" s="6"/>
      <c r="G29" s="6"/>
      <c r="H29" s="6"/>
      <c r="I29">
        <v>0</v>
      </c>
      <c r="K29">
        <v>0</v>
      </c>
      <c r="L29">
        <v>0</v>
      </c>
      <c r="U29">
        <v>0</v>
      </c>
      <c r="V29">
        <v>0</v>
      </c>
      <c r="BB29" t="s">
        <v>191</v>
      </c>
      <c r="BF29" t="s">
        <v>161</v>
      </c>
      <c r="BG29" t="s">
        <v>161</v>
      </c>
      <c r="BI29" t="s">
        <v>161</v>
      </c>
      <c r="BK29" t="s">
        <v>161</v>
      </c>
    </row>
    <row r="30" spans="1:67" ht="15.75" thickBot="1">
      <c r="A30" s="6" t="s">
        <v>393</v>
      </c>
      <c r="B30" s="6" t="s">
        <v>5</v>
      </c>
      <c r="C30" s="5"/>
      <c r="D30" s="6" t="s">
        <v>2</v>
      </c>
      <c r="E30" s="6" t="s">
        <v>340</v>
      </c>
      <c r="F30" s="6"/>
      <c r="G30" s="6"/>
      <c r="H30" s="6"/>
      <c r="I30">
        <v>0</v>
      </c>
      <c r="K30">
        <v>0</v>
      </c>
      <c r="L30">
        <v>0</v>
      </c>
      <c r="U30">
        <v>0</v>
      </c>
      <c r="V30">
        <v>0</v>
      </c>
      <c r="BB30" t="s">
        <v>191</v>
      </c>
      <c r="BC30" t="s">
        <v>167</v>
      </c>
      <c r="BF30" t="s">
        <v>162</v>
      </c>
      <c r="BG30" t="s">
        <v>161</v>
      </c>
      <c r="BH30" t="s">
        <v>394</v>
      </c>
      <c r="BI30" t="s">
        <v>162</v>
      </c>
      <c r="BK30" t="s">
        <v>162</v>
      </c>
      <c r="BL30" t="s">
        <v>185</v>
      </c>
      <c r="BM30" t="s">
        <v>164</v>
      </c>
      <c r="BN30">
        <v>515</v>
      </c>
      <c r="BO30" t="s">
        <v>165</v>
      </c>
    </row>
    <row r="31" spans="1:67" ht="15.75" thickBot="1">
      <c r="A31" s="6" t="s">
        <v>395</v>
      </c>
      <c r="B31" s="6" t="s">
        <v>1</v>
      </c>
      <c r="C31" s="6" t="s">
        <v>6</v>
      </c>
      <c r="D31" s="6" t="s">
        <v>2</v>
      </c>
      <c r="E31" s="6" t="s">
        <v>340</v>
      </c>
      <c r="F31" s="6"/>
      <c r="G31" s="6"/>
      <c r="H31" s="6"/>
      <c r="I31">
        <v>15</v>
      </c>
      <c r="K31">
        <v>5</v>
      </c>
      <c r="L31">
        <v>1</v>
      </c>
      <c r="M31" t="s">
        <v>172</v>
      </c>
      <c r="N31" t="s">
        <v>162</v>
      </c>
      <c r="O31" t="s">
        <v>179</v>
      </c>
      <c r="P31" t="s">
        <v>161</v>
      </c>
      <c r="Q31" t="s">
        <v>171</v>
      </c>
      <c r="R31" t="s">
        <v>161</v>
      </c>
      <c r="S31" t="s">
        <v>396</v>
      </c>
      <c r="U31">
        <v>4</v>
      </c>
      <c r="V31">
        <v>4</v>
      </c>
      <c r="W31" t="s">
        <v>360</v>
      </c>
      <c r="X31" t="s">
        <v>162</v>
      </c>
      <c r="Y31" t="s">
        <v>179</v>
      </c>
      <c r="Z31" t="s">
        <v>162</v>
      </c>
      <c r="AA31" t="s">
        <v>397</v>
      </c>
      <c r="AB31" t="s">
        <v>162</v>
      </c>
      <c r="AC31" t="s">
        <v>398</v>
      </c>
      <c r="AE31">
        <v>6</v>
      </c>
      <c r="AF31">
        <v>6</v>
      </c>
      <c r="AG31" t="s">
        <v>175</v>
      </c>
      <c r="AI31" t="s">
        <v>399</v>
      </c>
      <c r="AW31" t="s">
        <v>175</v>
      </c>
      <c r="AX31" t="s">
        <v>298</v>
      </c>
      <c r="AY31" t="s">
        <v>400</v>
      </c>
      <c r="BF31" t="s">
        <v>161</v>
      </c>
      <c r="BG31" t="s">
        <v>162</v>
      </c>
      <c r="BI31" t="s">
        <v>162</v>
      </c>
      <c r="BK31" t="s">
        <v>161</v>
      </c>
    </row>
    <row r="32" spans="1:67" ht="15.75" thickBot="1">
      <c r="A32" s="6" t="s">
        <v>401</v>
      </c>
      <c r="B32" s="6" t="s">
        <v>5</v>
      </c>
      <c r="C32" s="5"/>
      <c r="D32" s="6" t="s">
        <v>2</v>
      </c>
      <c r="E32" s="6" t="s">
        <v>340</v>
      </c>
      <c r="F32" s="6"/>
      <c r="G32" s="6"/>
      <c r="H32" s="6"/>
      <c r="I32">
        <v>1</v>
      </c>
      <c r="K32">
        <v>0</v>
      </c>
      <c r="L32">
        <v>0</v>
      </c>
      <c r="U32">
        <v>1</v>
      </c>
      <c r="V32" t="s">
        <v>402</v>
      </c>
      <c r="W32" t="s">
        <v>210</v>
      </c>
      <c r="X32" t="s">
        <v>402</v>
      </c>
      <c r="BB32" t="s">
        <v>167</v>
      </c>
      <c r="BF32" t="s">
        <v>161</v>
      </c>
      <c r="BG32" t="s">
        <v>161</v>
      </c>
      <c r="BI32" t="s">
        <v>162</v>
      </c>
      <c r="BK32" t="s">
        <v>162</v>
      </c>
      <c r="BL32" t="s">
        <v>185</v>
      </c>
      <c r="BM32" t="s">
        <v>164</v>
      </c>
      <c r="BN32">
        <v>15</v>
      </c>
      <c r="BO32" t="s">
        <v>355</v>
      </c>
    </row>
    <row r="33" spans="1:67" ht="15.75" thickBot="1">
      <c r="A33" s="6" t="s">
        <v>403</v>
      </c>
      <c r="B33" s="6" t="s">
        <v>5</v>
      </c>
      <c r="C33" s="6" t="s">
        <v>6</v>
      </c>
      <c r="D33" s="6" t="s">
        <v>2</v>
      </c>
      <c r="E33" s="6" t="s">
        <v>340</v>
      </c>
      <c r="F33" s="6"/>
      <c r="G33" s="6"/>
      <c r="H33" s="6"/>
      <c r="I33">
        <v>0</v>
      </c>
      <c r="K33">
        <v>0</v>
      </c>
      <c r="L33">
        <v>0</v>
      </c>
      <c r="U33">
        <v>0</v>
      </c>
      <c r="V33">
        <v>0</v>
      </c>
      <c r="BB33" t="s">
        <v>191</v>
      </c>
      <c r="BF33" t="s">
        <v>161</v>
      </c>
      <c r="BG33" t="s">
        <v>161</v>
      </c>
      <c r="BI33" t="s">
        <v>161</v>
      </c>
      <c r="BK33" t="s">
        <v>161</v>
      </c>
    </row>
    <row r="34" spans="1:67" ht="15.75" thickBot="1">
      <c r="A34" s="6" t="s">
        <v>404</v>
      </c>
      <c r="B34" s="6" t="s">
        <v>5</v>
      </c>
      <c r="C34" s="6" t="s">
        <v>6</v>
      </c>
      <c r="D34" s="6" t="s">
        <v>2</v>
      </c>
      <c r="E34" s="6" t="s">
        <v>340</v>
      </c>
      <c r="F34" s="6"/>
      <c r="G34" s="6"/>
      <c r="H34" s="6"/>
      <c r="I34">
        <v>6</v>
      </c>
      <c r="K34">
        <v>0</v>
      </c>
      <c r="L34">
        <v>0</v>
      </c>
      <c r="U34">
        <v>4</v>
      </c>
      <c r="V34">
        <v>1</v>
      </c>
      <c r="W34" t="s">
        <v>222</v>
      </c>
      <c r="X34" t="s">
        <v>161</v>
      </c>
      <c r="Y34" t="s">
        <v>397</v>
      </c>
      <c r="Z34" t="s">
        <v>161</v>
      </c>
      <c r="AA34" t="s">
        <v>187</v>
      </c>
      <c r="AB34" t="s">
        <v>161</v>
      </c>
      <c r="AC34" t="s">
        <v>398</v>
      </c>
      <c r="AM34">
        <v>2</v>
      </c>
      <c r="AN34">
        <v>1</v>
      </c>
      <c r="AO34" t="s">
        <v>405</v>
      </c>
      <c r="AP34" t="s">
        <v>406</v>
      </c>
      <c r="AW34" t="s">
        <v>405</v>
      </c>
      <c r="AX34" t="s">
        <v>406</v>
      </c>
      <c r="BF34" t="s">
        <v>162</v>
      </c>
      <c r="BG34" t="s">
        <v>162</v>
      </c>
      <c r="BH34" t="s">
        <v>407</v>
      </c>
      <c r="BI34" t="s">
        <v>161</v>
      </c>
      <c r="BK34" t="s">
        <v>161</v>
      </c>
    </row>
    <row r="35" spans="1:67" ht="15.75" thickBot="1">
      <c r="A35" s="6" t="s">
        <v>408</v>
      </c>
      <c r="B35" s="6" t="s">
        <v>1</v>
      </c>
      <c r="C35" s="6" t="s">
        <v>6</v>
      </c>
      <c r="D35" s="6" t="s">
        <v>2</v>
      </c>
      <c r="E35" s="6" t="s">
        <v>340</v>
      </c>
      <c r="F35" s="6"/>
      <c r="G35" s="6"/>
      <c r="H35" s="6"/>
      <c r="I35">
        <v>4</v>
      </c>
      <c r="K35">
        <v>0</v>
      </c>
      <c r="L35">
        <v>0</v>
      </c>
      <c r="U35">
        <v>4</v>
      </c>
      <c r="V35">
        <v>1</v>
      </c>
      <c r="W35" t="s">
        <v>360</v>
      </c>
      <c r="X35" t="s">
        <v>161</v>
      </c>
      <c r="Y35" t="s">
        <v>210</v>
      </c>
      <c r="Z35" t="s">
        <v>162</v>
      </c>
      <c r="AA35" t="s">
        <v>208</v>
      </c>
      <c r="AB35" t="s">
        <v>161</v>
      </c>
      <c r="AC35" t="s">
        <v>377</v>
      </c>
      <c r="AW35" t="s">
        <v>360</v>
      </c>
      <c r="AX35" t="s">
        <v>210</v>
      </c>
      <c r="AY35" t="s">
        <v>409</v>
      </c>
      <c r="BF35" t="s">
        <v>161</v>
      </c>
      <c r="BK35" t="s">
        <v>162</v>
      </c>
      <c r="BL35" t="s">
        <v>185</v>
      </c>
      <c r="BM35" t="s">
        <v>164</v>
      </c>
      <c r="BN35">
        <v>250</v>
      </c>
      <c r="BO35" t="s">
        <v>165</v>
      </c>
    </row>
    <row r="36" spans="1:67" ht="15.75" thickBot="1">
      <c r="A36" s="6" t="s">
        <v>410</v>
      </c>
      <c r="B36" s="6" t="s">
        <v>5</v>
      </c>
      <c r="C36" s="6" t="s">
        <v>3</v>
      </c>
      <c r="D36" s="6" t="s">
        <v>2</v>
      </c>
      <c r="E36" s="6" t="s">
        <v>340</v>
      </c>
      <c r="F36" s="6"/>
      <c r="G36" s="6"/>
      <c r="H36" s="6"/>
      <c r="I36" t="s">
        <v>411</v>
      </c>
      <c r="BB36" t="s">
        <v>412</v>
      </c>
    </row>
    <row r="37" spans="1:67" ht="15.75" thickBot="1">
      <c r="A37" s="6" t="s">
        <v>413</v>
      </c>
      <c r="B37" s="6" t="s">
        <v>5</v>
      </c>
      <c r="C37" s="5"/>
      <c r="D37" s="6" t="s">
        <v>2</v>
      </c>
      <c r="E37" s="6" t="s">
        <v>340</v>
      </c>
      <c r="F37" s="6"/>
      <c r="G37" s="6"/>
      <c r="H37" s="6"/>
      <c r="I37">
        <v>9</v>
      </c>
      <c r="K37">
        <v>4</v>
      </c>
      <c r="L37">
        <v>1</v>
      </c>
      <c r="M37" t="s">
        <v>172</v>
      </c>
      <c r="N37" t="s">
        <v>161</v>
      </c>
      <c r="O37" t="s">
        <v>171</v>
      </c>
      <c r="P37" t="s">
        <v>161</v>
      </c>
      <c r="Q37" t="s">
        <v>221</v>
      </c>
      <c r="R37" t="s">
        <v>161</v>
      </c>
      <c r="S37" t="s">
        <v>414</v>
      </c>
      <c r="U37">
        <v>4</v>
      </c>
      <c r="V37">
        <v>3</v>
      </c>
      <c r="W37" t="s">
        <v>222</v>
      </c>
      <c r="X37" t="s">
        <v>161</v>
      </c>
      <c r="Y37" t="s">
        <v>397</v>
      </c>
      <c r="Z37" t="s">
        <v>162</v>
      </c>
      <c r="AA37" t="s">
        <v>210</v>
      </c>
      <c r="AB37" t="s">
        <v>162</v>
      </c>
      <c r="AC37" t="s">
        <v>415</v>
      </c>
      <c r="AM37">
        <v>2</v>
      </c>
      <c r="AN37">
        <v>2</v>
      </c>
      <c r="AO37" t="s">
        <v>416</v>
      </c>
      <c r="AP37" t="s">
        <v>417</v>
      </c>
      <c r="AW37" t="s">
        <v>298</v>
      </c>
      <c r="AX37" t="s">
        <v>397</v>
      </c>
      <c r="AY37" t="s">
        <v>210</v>
      </c>
      <c r="BF37" t="s">
        <v>161</v>
      </c>
      <c r="BG37" t="s">
        <v>161</v>
      </c>
      <c r="BI37" t="s">
        <v>162</v>
      </c>
      <c r="BK37" t="s">
        <v>162</v>
      </c>
      <c r="BL37" t="s">
        <v>185</v>
      </c>
      <c r="BM37" t="s">
        <v>164</v>
      </c>
      <c r="BN37">
        <v>126</v>
      </c>
      <c r="BO37" t="s">
        <v>170</v>
      </c>
    </row>
    <row r="38" spans="1:67" ht="15.75" thickBot="1">
      <c r="A38" s="6" t="s">
        <v>418</v>
      </c>
      <c r="B38" s="6" t="s">
        <v>5</v>
      </c>
      <c r="C38" s="5"/>
      <c r="D38" s="6" t="s">
        <v>2</v>
      </c>
      <c r="E38" s="6" t="s">
        <v>340</v>
      </c>
      <c r="I38">
        <v>0</v>
      </c>
      <c r="K38">
        <v>0</v>
      </c>
      <c r="L38">
        <v>0</v>
      </c>
      <c r="U38">
        <v>0</v>
      </c>
      <c r="BB38" t="s">
        <v>168</v>
      </c>
      <c r="BC38" t="s">
        <v>5</v>
      </c>
      <c r="BF38" t="s">
        <v>161</v>
      </c>
      <c r="BG38" t="s">
        <v>161</v>
      </c>
      <c r="BI38" t="s">
        <v>161</v>
      </c>
      <c r="BK38" t="s">
        <v>162</v>
      </c>
      <c r="BL38" t="s">
        <v>163</v>
      </c>
      <c r="BM38" t="s">
        <v>164</v>
      </c>
      <c r="BN38">
        <v>400</v>
      </c>
      <c r="BO38" t="s">
        <v>165</v>
      </c>
    </row>
    <row r="39" spans="1:67" ht="15.75" thickBot="1">
      <c r="A39" s="6" t="s">
        <v>419</v>
      </c>
      <c r="B39" s="6" t="s">
        <v>1</v>
      </c>
      <c r="C39" s="5"/>
      <c r="D39" s="6" t="s">
        <v>2</v>
      </c>
      <c r="E39" s="6" t="s">
        <v>340</v>
      </c>
      <c r="I39">
        <v>0</v>
      </c>
      <c r="K39">
        <v>2</v>
      </c>
      <c r="L39">
        <v>2</v>
      </c>
      <c r="M39" t="s">
        <v>202</v>
      </c>
      <c r="N39" t="s">
        <v>162</v>
      </c>
      <c r="O39" t="s">
        <v>164</v>
      </c>
      <c r="P39" t="s">
        <v>162</v>
      </c>
      <c r="U39">
        <v>0</v>
      </c>
      <c r="AE39">
        <v>2</v>
      </c>
      <c r="AF39">
        <v>0</v>
      </c>
      <c r="AG39" t="s">
        <v>420</v>
      </c>
      <c r="AI39" t="s">
        <v>421</v>
      </c>
      <c r="BF39" t="s">
        <v>161</v>
      </c>
      <c r="BG39" t="s">
        <v>161</v>
      </c>
      <c r="BI39" t="s">
        <v>161</v>
      </c>
      <c r="BK39" t="s">
        <v>162</v>
      </c>
      <c r="BL39" t="s">
        <v>163</v>
      </c>
      <c r="BM39" t="s">
        <v>164</v>
      </c>
      <c r="BN39">
        <v>1000</v>
      </c>
      <c r="BO39" t="s">
        <v>422</v>
      </c>
    </row>
    <row r="42" spans="1:67">
      <c r="I42">
        <f>COUNT(I4:I39)</f>
        <v>35</v>
      </c>
    </row>
    <row r="49" spans="8:26">
      <c r="K49" t="s">
        <v>423</v>
      </c>
      <c r="L49" t="s">
        <v>424</v>
      </c>
      <c r="O49" t="s">
        <v>253</v>
      </c>
      <c r="P49" t="s">
        <v>425</v>
      </c>
      <c r="Y49" t="s">
        <v>426</v>
      </c>
      <c r="Z49" t="s">
        <v>425</v>
      </c>
    </row>
    <row r="50" spans="8:26">
      <c r="H50" t="s">
        <v>427</v>
      </c>
      <c r="K50">
        <f>SUM(K4:K39)</f>
        <v>40</v>
      </c>
      <c r="L50">
        <f>SUM(L4:L40)</f>
        <v>20</v>
      </c>
      <c r="N50" t="s">
        <v>215</v>
      </c>
      <c r="O50">
        <v>6</v>
      </c>
      <c r="P50">
        <v>1</v>
      </c>
      <c r="T50" t="s">
        <v>427</v>
      </c>
      <c r="U50">
        <f>SUM(U4:U39)</f>
        <v>42</v>
      </c>
      <c r="V50">
        <f>SUM(V4:V37)</f>
        <v>23</v>
      </c>
      <c r="X50" t="s">
        <v>210</v>
      </c>
      <c r="Y50">
        <v>13</v>
      </c>
      <c r="Z50">
        <v>11</v>
      </c>
    </row>
    <row r="51" spans="8:26">
      <c r="H51" t="s">
        <v>428</v>
      </c>
      <c r="K51">
        <f>COUNTIF(K4:K39,"0")</f>
        <v>26</v>
      </c>
      <c r="N51" t="s">
        <v>5</v>
      </c>
      <c r="O51">
        <v>1</v>
      </c>
      <c r="P51">
        <v>1</v>
      </c>
      <c r="T51" t="s">
        <v>429</v>
      </c>
      <c r="U51">
        <f>COUNTIF(U4:U39,"0")</f>
        <v>21</v>
      </c>
      <c r="X51" t="s">
        <v>211</v>
      </c>
      <c r="Y51">
        <f>COUNTIF(W4:AC37,"H")</f>
        <v>0</v>
      </c>
      <c r="Z51">
        <v>0</v>
      </c>
    </row>
    <row r="52" spans="8:26">
      <c r="H52" t="s">
        <v>430</v>
      </c>
      <c r="K52">
        <f>COUNT(K4:K39)</f>
        <v>35</v>
      </c>
      <c r="N52" t="s">
        <v>179</v>
      </c>
      <c r="O52">
        <v>7</v>
      </c>
      <c r="P52">
        <v>1</v>
      </c>
      <c r="T52" t="s">
        <v>431</v>
      </c>
      <c r="U52">
        <f>COUNT(U4:U39)</f>
        <v>35</v>
      </c>
      <c r="X52" t="s">
        <v>187</v>
      </c>
      <c r="Y52">
        <f>COUNTIF(W4:AC37,"SF")</f>
        <v>2</v>
      </c>
      <c r="Z52">
        <v>1</v>
      </c>
    </row>
    <row r="53" spans="8:26">
      <c r="N53" t="s">
        <v>164</v>
      </c>
      <c r="O53">
        <v>3</v>
      </c>
      <c r="P53">
        <v>2</v>
      </c>
      <c r="X53" t="s">
        <v>179</v>
      </c>
      <c r="Y53">
        <f>COUNTIF(W4:AC37,"LA")</f>
        <v>1</v>
      </c>
      <c r="Z53">
        <v>1</v>
      </c>
    </row>
    <row r="54" spans="8:26">
      <c r="N54" t="s">
        <v>202</v>
      </c>
      <c r="O54">
        <v>7</v>
      </c>
      <c r="P54">
        <v>5</v>
      </c>
      <c r="X54" t="s">
        <v>197</v>
      </c>
      <c r="Y54">
        <f>COUNTIF(W4:AC37,"P")</f>
        <v>0</v>
      </c>
      <c r="Z54">
        <v>0</v>
      </c>
    </row>
    <row r="55" spans="8:26">
      <c r="N55" t="s">
        <v>173</v>
      </c>
      <c r="O55">
        <v>2</v>
      </c>
      <c r="P55">
        <v>2</v>
      </c>
      <c r="X55" t="s">
        <v>267</v>
      </c>
      <c r="Y55">
        <v>1</v>
      </c>
      <c r="Z55">
        <v>1</v>
      </c>
    </row>
    <row r="56" spans="8:26">
      <c r="N56" t="s">
        <v>221</v>
      </c>
      <c r="O56">
        <v>3</v>
      </c>
      <c r="P56">
        <v>2</v>
      </c>
      <c r="X56" t="s">
        <v>397</v>
      </c>
      <c r="Y56">
        <v>8</v>
      </c>
      <c r="Z56">
        <v>3</v>
      </c>
    </row>
    <row r="57" spans="8:26">
      <c r="N57" t="s">
        <v>171</v>
      </c>
      <c r="O57">
        <v>7</v>
      </c>
      <c r="P57">
        <v>4</v>
      </c>
      <c r="X57" t="s">
        <v>287</v>
      </c>
      <c r="Y57">
        <v>1</v>
      </c>
      <c r="Z57">
        <v>1</v>
      </c>
    </row>
    <row r="58" spans="8:26">
      <c r="N58" t="s">
        <v>172</v>
      </c>
      <c r="O58">
        <f>COUNTIF(M4:S39,"SB")</f>
        <v>4</v>
      </c>
      <c r="P58">
        <v>2</v>
      </c>
      <c r="X58" t="s">
        <v>222</v>
      </c>
      <c r="Y58">
        <v>7</v>
      </c>
      <c r="Z58">
        <v>1</v>
      </c>
    </row>
    <row r="59" spans="8:26">
      <c r="N59" t="s">
        <v>187</v>
      </c>
      <c r="O59">
        <f>COUNTIF(M4:S39,"SF")</f>
        <v>0</v>
      </c>
      <c r="P59">
        <v>0</v>
      </c>
      <c r="X59" t="s">
        <v>360</v>
      </c>
      <c r="Y59">
        <v>4</v>
      </c>
      <c r="Z59">
        <v>2</v>
      </c>
    </row>
    <row r="60" spans="8:26">
      <c r="X60" t="s">
        <v>190</v>
      </c>
      <c r="Y60">
        <f>COUNTIF(W4:AC37,"EB")</f>
        <v>0</v>
      </c>
      <c r="Z60">
        <v>0</v>
      </c>
    </row>
    <row r="61" spans="8:26">
      <c r="X61" t="s">
        <v>215</v>
      </c>
      <c r="Y61">
        <f>COUNTIF(W4:AC37,"B")</f>
        <v>0</v>
      </c>
      <c r="Z61">
        <v>0</v>
      </c>
    </row>
    <row r="62" spans="8:26">
      <c r="O62">
        <f>SUM(O50:O61)</f>
        <v>40</v>
      </c>
      <c r="P62">
        <f>SUM(P50:P61)</f>
        <v>20</v>
      </c>
      <c r="X62" t="s">
        <v>198</v>
      </c>
      <c r="Y62">
        <f>COUNTIF(W4:AC37,"C")</f>
        <v>0</v>
      </c>
      <c r="Z62">
        <v>0</v>
      </c>
    </row>
    <row r="63" spans="8:26">
      <c r="X63" t="s">
        <v>432</v>
      </c>
      <c r="Y63">
        <v>1</v>
      </c>
      <c r="Z63">
        <v>0</v>
      </c>
    </row>
    <row r="64" spans="8:26">
      <c r="X64" t="s">
        <v>180</v>
      </c>
      <c r="Y64">
        <v>1</v>
      </c>
      <c r="Z64">
        <v>0</v>
      </c>
    </row>
    <row r="65" spans="24:26">
      <c r="X65" t="s">
        <v>264</v>
      </c>
      <c r="Y65">
        <v>0</v>
      </c>
      <c r="Z65">
        <v>0</v>
      </c>
    </row>
    <row r="66" spans="24:26">
      <c r="X66" t="s">
        <v>433</v>
      </c>
      <c r="Y66">
        <v>1</v>
      </c>
      <c r="Z66">
        <v>1</v>
      </c>
    </row>
  </sheetData>
  <mergeCells count="8">
    <mergeCell ref="K1:AY1"/>
    <mergeCell ref="BA1:BD2"/>
    <mergeCell ref="BF1:BI2"/>
    <mergeCell ref="BK1:BO2"/>
    <mergeCell ref="L2:Q2"/>
    <mergeCell ref="V2:AA2"/>
    <mergeCell ref="AE2:AK2"/>
    <mergeCell ref="AM2:A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1"/>
  <sheetViews>
    <sheetView topLeftCell="AR4" workbookViewId="0">
      <selection activeCell="O11" sqref="O11"/>
    </sheetView>
  </sheetViews>
  <sheetFormatPr defaultRowHeight="15"/>
  <cols>
    <col min="1" max="1" width="10.140625" bestFit="1" customWidth="1"/>
    <col min="2" max="2" width="7.5703125" bestFit="1" customWidth="1"/>
    <col min="3" max="3" width="1.85546875" bestFit="1" customWidth="1"/>
    <col min="4" max="4" width="13.7109375" customWidth="1"/>
    <col min="5" max="5" width="6.85546875" bestFit="1" customWidth="1"/>
    <col min="6" max="6" width="3.42578125" bestFit="1" customWidth="1"/>
    <col min="10" max="10" width="12.28515625" customWidth="1"/>
    <col min="53" max="53" width="10.85546875" bestFit="1" customWidth="1"/>
  </cols>
  <sheetData>
    <row r="1" spans="1:67" ht="15.75" thickBot="1">
      <c r="I1" s="9" t="s">
        <v>124</v>
      </c>
      <c r="J1" s="10"/>
      <c r="K1" s="48" t="s">
        <v>125</v>
      </c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BA1" s="49" t="s">
        <v>126</v>
      </c>
      <c r="BB1" s="49"/>
      <c r="BC1" s="49"/>
      <c r="BD1" s="49"/>
      <c r="BF1" s="50" t="s">
        <v>127</v>
      </c>
      <c r="BG1" s="50"/>
      <c r="BH1" s="50"/>
      <c r="BI1" s="50"/>
      <c r="BK1" s="50" t="s">
        <v>128</v>
      </c>
      <c r="BL1" s="50"/>
      <c r="BM1" s="50"/>
      <c r="BN1" s="50"/>
      <c r="BO1" s="50"/>
    </row>
    <row r="2" spans="1:67" ht="15.75" thickBot="1">
      <c r="F2" s="4"/>
      <c r="G2" s="4"/>
      <c r="H2" s="4"/>
      <c r="I2" s="11"/>
      <c r="J2" s="11"/>
      <c r="L2" s="51" t="s">
        <v>129</v>
      </c>
      <c r="M2" s="51"/>
      <c r="N2" s="51"/>
      <c r="O2" s="51"/>
      <c r="P2" s="51"/>
      <c r="Q2" s="51"/>
      <c r="R2" s="37"/>
      <c r="S2" s="11"/>
      <c r="V2" s="51" t="s">
        <v>130</v>
      </c>
      <c r="W2" s="51"/>
      <c r="X2" s="51"/>
      <c r="Y2" s="51"/>
      <c r="Z2" s="51"/>
      <c r="AA2" s="51"/>
      <c r="AB2" s="37"/>
      <c r="AC2" s="11"/>
      <c r="AE2" s="51" t="s">
        <v>131</v>
      </c>
      <c r="AF2" s="51"/>
      <c r="AG2" s="51"/>
      <c r="AH2" s="51"/>
      <c r="AI2" s="51"/>
      <c r="AJ2" s="51"/>
      <c r="AK2" s="51"/>
      <c r="AM2" s="51" t="s">
        <v>132</v>
      </c>
      <c r="AN2" s="51"/>
      <c r="AO2" s="51"/>
      <c r="AP2" s="51"/>
      <c r="AQ2" s="51"/>
      <c r="AR2" s="51"/>
      <c r="AS2" s="51"/>
      <c r="AT2" s="51"/>
      <c r="AU2" s="51"/>
      <c r="AW2" s="13"/>
      <c r="AX2" s="14" t="s">
        <v>133</v>
      </c>
      <c r="AY2" s="13"/>
      <c r="AZ2" s="15"/>
      <c r="BA2" s="49"/>
      <c r="BB2" s="49"/>
      <c r="BC2" s="49"/>
      <c r="BD2" s="49"/>
      <c r="BF2" s="50"/>
      <c r="BG2" s="50"/>
      <c r="BH2" s="50"/>
      <c r="BI2" s="50"/>
      <c r="BK2" s="50"/>
      <c r="BL2" s="50"/>
      <c r="BM2" s="50"/>
      <c r="BN2" s="50"/>
      <c r="BO2" s="50"/>
    </row>
    <row r="3" spans="1:67" ht="39" thickBot="1">
      <c r="A3" s="8" t="s">
        <v>120</v>
      </c>
      <c r="B3" s="8" t="s">
        <v>121</v>
      </c>
      <c r="D3" t="s">
        <v>122</v>
      </c>
      <c r="E3" s="8" t="s">
        <v>123</v>
      </c>
      <c r="F3" s="4"/>
      <c r="G3" s="4"/>
      <c r="H3" s="4"/>
      <c r="I3" s="16" t="s">
        <v>134</v>
      </c>
      <c r="J3" s="17"/>
      <c r="K3" s="18" t="s">
        <v>135</v>
      </c>
      <c r="L3" s="19" t="s">
        <v>136</v>
      </c>
      <c r="M3" s="20" t="s">
        <v>137</v>
      </c>
      <c r="N3" s="21"/>
      <c r="O3" s="22" t="s">
        <v>138</v>
      </c>
      <c r="P3" s="23"/>
      <c r="Q3" s="24" t="s">
        <v>139</v>
      </c>
      <c r="R3" s="25"/>
      <c r="S3" s="26" t="s">
        <v>140</v>
      </c>
      <c r="T3" s="17"/>
      <c r="U3" s="18" t="s">
        <v>135</v>
      </c>
      <c r="V3" s="19" t="s">
        <v>136</v>
      </c>
      <c r="W3" s="20" t="s">
        <v>141</v>
      </c>
      <c r="X3" s="21"/>
      <c r="Y3" s="27" t="s">
        <v>142</v>
      </c>
      <c r="Z3" s="21"/>
      <c r="AA3" s="28" t="s">
        <v>143</v>
      </c>
      <c r="AB3" s="29"/>
      <c r="AC3" s="26" t="s">
        <v>140</v>
      </c>
      <c r="AD3" s="30"/>
      <c r="AE3" s="18" t="s">
        <v>135</v>
      </c>
      <c r="AF3" s="19" t="s">
        <v>136</v>
      </c>
      <c r="AG3" s="31" t="s">
        <v>144</v>
      </c>
      <c r="AH3" s="21"/>
      <c r="AI3" s="22" t="s">
        <v>145</v>
      </c>
      <c r="AJ3" s="23"/>
      <c r="AK3" s="26" t="s">
        <v>140</v>
      </c>
      <c r="AL3" s="17"/>
      <c r="AM3" s="18" t="s">
        <v>135</v>
      </c>
      <c r="AN3" s="19" t="s">
        <v>136</v>
      </c>
      <c r="AO3" s="20" t="s">
        <v>146</v>
      </c>
      <c r="AP3" s="21"/>
      <c r="AQ3" s="22" t="s">
        <v>147</v>
      </c>
      <c r="AR3" s="29"/>
      <c r="AS3" s="24" t="s">
        <v>148</v>
      </c>
      <c r="AT3" s="25"/>
      <c r="AU3" s="26" t="s">
        <v>140</v>
      </c>
      <c r="AV3" s="17"/>
      <c r="AW3" s="20" t="s">
        <v>146</v>
      </c>
      <c r="AX3" s="27" t="s">
        <v>147</v>
      </c>
      <c r="AY3" s="20" t="s">
        <v>148</v>
      </c>
      <c r="AZ3" s="17"/>
      <c r="BA3" s="21" t="s">
        <v>149</v>
      </c>
      <c r="BB3" s="20" t="s">
        <v>150</v>
      </c>
      <c r="BC3" s="27" t="s">
        <v>151</v>
      </c>
      <c r="BD3" s="32" t="s">
        <v>140</v>
      </c>
      <c r="BE3" s="17"/>
      <c r="BF3" s="21" t="s">
        <v>152</v>
      </c>
      <c r="BG3" s="31" t="s">
        <v>153</v>
      </c>
      <c r="BH3" s="28" t="s">
        <v>154</v>
      </c>
      <c r="BI3" s="33" t="s">
        <v>155</v>
      </c>
      <c r="BJ3" s="17"/>
      <c r="BK3" s="34" t="s">
        <v>156</v>
      </c>
      <c r="BL3" s="35" t="s">
        <v>157</v>
      </c>
      <c r="BM3" s="36" t="s">
        <v>158</v>
      </c>
      <c r="BN3" s="21" t="s">
        <v>159</v>
      </c>
      <c r="BO3" s="27" t="s">
        <v>160</v>
      </c>
    </row>
    <row r="4" spans="1:67" ht="15.75" thickBot="1">
      <c r="A4" s="4" t="s">
        <v>49</v>
      </c>
      <c r="B4" s="4" t="s">
        <v>5</v>
      </c>
      <c r="C4" s="4" t="s">
        <v>3</v>
      </c>
      <c r="D4" s="4" t="s">
        <v>2</v>
      </c>
      <c r="E4" s="4" t="s">
        <v>47</v>
      </c>
      <c r="F4" s="4"/>
      <c r="G4" s="4"/>
      <c r="H4" s="4"/>
      <c r="I4">
        <v>2</v>
      </c>
      <c r="K4">
        <v>0</v>
      </c>
      <c r="U4">
        <v>2</v>
      </c>
      <c r="V4">
        <v>2</v>
      </c>
      <c r="W4" t="s">
        <v>210</v>
      </c>
      <c r="X4" t="s">
        <v>162</v>
      </c>
      <c r="Y4" t="s">
        <v>190</v>
      </c>
      <c r="Z4" t="s">
        <v>162</v>
      </c>
      <c r="BF4" t="s">
        <v>161</v>
      </c>
      <c r="BG4" t="s">
        <v>161</v>
      </c>
      <c r="BI4" t="s">
        <v>161</v>
      </c>
      <c r="BK4" t="s">
        <v>162</v>
      </c>
      <c r="BL4" t="s">
        <v>185</v>
      </c>
      <c r="BM4" t="s">
        <v>164</v>
      </c>
      <c r="BN4">
        <v>300</v>
      </c>
      <c r="BO4" t="s">
        <v>165</v>
      </c>
    </row>
    <row r="5" spans="1:67" ht="15.75" thickBot="1">
      <c r="A5" s="4" t="s">
        <v>73</v>
      </c>
      <c r="B5" s="4" t="s">
        <v>1</v>
      </c>
      <c r="C5" s="7"/>
      <c r="D5" s="4" t="s">
        <v>38</v>
      </c>
      <c r="E5" s="4" t="s">
        <v>47</v>
      </c>
      <c r="F5" s="4"/>
      <c r="G5" s="4"/>
      <c r="H5" s="4"/>
      <c r="I5">
        <v>0</v>
      </c>
      <c r="K5">
        <v>0</v>
      </c>
      <c r="U5">
        <v>0</v>
      </c>
      <c r="BA5" t="s">
        <v>162</v>
      </c>
      <c r="BB5" t="s">
        <v>197</v>
      </c>
      <c r="BF5" t="s">
        <v>161</v>
      </c>
      <c r="BG5" t="s">
        <v>161</v>
      </c>
      <c r="BI5" t="s">
        <v>162</v>
      </c>
      <c r="BK5" t="s">
        <v>162</v>
      </c>
      <c r="BL5" t="s">
        <v>185</v>
      </c>
      <c r="BM5" t="s">
        <v>164</v>
      </c>
      <c r="BN5">
        <v>250</v>
      </c>
      <c r="BO5" t="s">
        <v>165</v>
      </c>
    </row>
    <row r="6" spans="1:67" ht="15.75" thickBot="1">
      <c r="A6" s="4" t="s">
        <v>51</v>
      </c>
      <c r="B6" s="4" t="s">
        <v>1</v>
      </c>
      <c r="C6" s="7"/>
      <c r="D6" s="4" t="s">
        <v>45</v>
      </c>
      <c r="E6" s="4" t="s">
        <v>47</v>
      </c>
      <c r="F6" s="4"/>
      <c r="G6" s="4"/>
      <c r="H6" s="4"/>
      <c r="I6">
        <v>0</v>
      </c>
      <c r="K6">
        <v>0</v>
      </c>
      <c r="U6">
        <v>0</v>
      </c>
      <c r="BF6" t="s">
        <v>161</v>
      </c>
      <c r="BG6" t="s">
        <v>161</v>
      </c>
      <c r="BI6" t="s">
        <v>161</v>
      </c>
      <c r="BK6" t="s">
        <v>162</v>
      </c>
      <c r="BL6" t="s">
        <v>185</v>
      </c>
      <c r="BM6" t="s">
        <v>266</v>
      </c>
      <c r="BN6">
        <v>90</v>
      </c>
      <c r="BO6" t="s">
        <v>165</v>
      </c>
    </row>
    <row r="7" spans="1:67" ht="15.75" thickBot="1">
      <c r="A7" s="4" t="s">
        <v>57</v>
      </c>
      <c r="B7" s="4" t="s">
        <v>1</v>
      </c>
      <c r="C7" s="4" t="s">
        <v>6</v>
      </c>
      <c r="D7" s="4" t="s">
        <v>2</v>
      </c>
      <c r="E7" s="4" t="s">
        <v>47</v>
      </c>
      <c r="F7" s="4"/>
      <c r="G7" s="4"/>
      <c r="H7" s="4"/>
      <c r="I7">
        <v>0</v>
      </c>
      <c r="K7">
        <v>0</v>
      </c>
      <c r="U7">
        <v>0</v>
      </c>
      <c r="BA7" t="s">
        <v>162</v>
      </c>
      <c r="BB7" t="s">
        <v>168</v>
      </c>
      <c r="BF7" t="s">
        <v>161</v>
      </c>
      <c r="BG7" t="s">
        <v>161</v>
      </c>
      <c r="BI7" t="s">
        <v>161</v>
      </c>
      <c r="BK7" t="s">
        <v>162</v>
      </c>
      <c r="BL7" t="s">
        <v>163</v>
      </c>
      <c r="BM7" t="s">
        <v>164</v>
      </c>
      <c r="BN7">
        <v>300</v>
      </c>
      <c r="BO7" t="s">
        <v>165</v>
      </c>
    </row>
    <row r="8" spans="1:67" ht="15.75" thickBot="1">
      <c r="A8" s="4" t="s">
        <v>62</v>
      </c>
      <c r="B8" s="4" t="s">
        <v>5</v>
      </c>
      <c r="C8" s="7"/>
      <c r="D8" s="4" t="s">
        <v>2</v>
      </c>
      <c r="E8" s="4" t="s">
        <v>47</v>
      </c>
      <c r="F8" s="4"/>
      <c r="G8" s="4"/>
      <c r="H8" s="4"/>
      <c r="I8">
        <v>0</v>
      </c>
      <c r="K8">
        <v>0</v>
      </c>
      <c r="U8">
        <v>0</v>
      </c>
      <c r="BF8" t="s">
        <v>161</v>
      </c>
      <c r="BG8" t="s">
        <v>161</v>
      </c>
      <c r="BI8" t="s">
        <v>161</v>
      </c>
      <c r="BK8" t="s">
        <v>162</v>
      </c>
      <c r="BL8" t="s">
        <v>163</v>
      </c>
      <c r="BM8" t="s">
        <v>164</v>
      </c>
      <c r="BN8">
        <v>300</v>
      </c>
      <c r="BO8" t="s">
        <v>165</v>
      </c>
    </row>
    <row r="9" spans="1:67" ht="15.75" thickBot="1">
      <c r="A9" s="4" t="s">
        <v>80</v>
      </c>
      <c r="B9" s="4" t="s">
        <v>1</v>
      </c>
      <c r="C9" s="7"/>
      <c r="D9" s="4" t="s">
        <v>2</v>
      </c>
      <c r="E9" s="4" t="s">
        <v>47</v>
      </c>
      <c r="F9" s="4"/>
      <c r="G9" s="4"/>
      <c r="H9" s="4"/>
    </row>
    <row r="10" spans="1:67" ht="15.75" thickBot="1">
      <c r="A10" s="4" t="s">
        <v>52</v>
      </c>
      <c r="B10" s="4" t="s">
        <v>1</v>
      </c>
      <c r="C10" s="7"/>
      <c r="D10" s="4" t="s">
        <v>45</v>
      </c>
      <c r="E10" s="4" t="s">
        <v>47</v>
      </c>
      <c r="F10" s="4"/>
      <c r="G10" s="4"/>
      <c r="H10" s="4"/>
      <c r="I10">
        <v>8</v>
      </c>
      <c r="K10">
        <v>0</v>
      </c>
      <c r="U10">
        <v>2</v>
      </c>
      <c r="V10">
        <v>1</v>
      </c>
      <c r="W10" t="s">
        <v>210</v>
      </c>
      <c r="X10" t="s">
        <v>162</v>
      </c>
      <c r="Y10" t="s">
        <v>267</v>
      </c>
      <c r="Z10" t="s">
        <v>161</v>
      </c>
      <c r="AE10">
        <v>2</v>
      </c>
      <c r="AG10" t="s">
        <v>268</v>
      </c>
      <c r="AH10" t="s">
        <v>162</v>
      </c>
      <c r="AI10" t="s">
        <v>269</v>
      </c>
      <c r="AJ10" t="s">
        <v>162</v>
      </c>
      <c r="AK10" t="s">
        <v>270</v>
      </c>
      <c r="AL10" t="s">
        <v>162</v>
      </c>
      <c r="AM10" t="s">
        <v>162</v>
      </c>
      <c r="AO10" t="s">
        <v>271</v>
      </c>
      <c r="AP10" t="s">
        <v>162</v>
      </c>
      <c r="AQ10" t="s">
        <v>272</v>
      </c>
      <c r="AR10" t="s">
        <v>162</v>
      </c>
      <c r="AS10" t="s">
        <v>273</v>
      </c>
      <c r="AT10" t="s">
        <v>162</v>
      </c>
      <c r="AU10" t="s">
        <v>274</v>
      </c>
      <c r="AV10" t="s">
        <v>162</v>
      </c>
      <c r="AW10" t="s">
        <v>275</v>
      </c>
      <c r="AX10" t="s">
        <v>276</v>
      </c>
      <c r="AY10" t="s">
        <v>268</v>
      </c>
      <c r="BF10" t="s">
        <v>162</v>
      </c>
      <c r="BG10" t="s">
        <v>161</v>
      </c>
      <c r="BH10" t="s">
        <v>277</v>
      </c>
      <c r="BI10" t="s">
        <v>161</v>
      </c>
      <c r="BK10" t="s">
        <v>162</v>
      </c>
      <c r="BL10" t="s">
        <v>163</v>
      </c>
      <c r="BM10" t="s">
        <v>266</v>
      </c>
      <c r="BN10">
        <v>200</v>
      </c>
      <c r="BO10" t="s">
        <v>165</v>
      </c>
    </row>
    <row r="11" spans="1:67" ht="15.75" thickBot="1">
      <c r="A11" s="4" t="s">
        <v>56</v>
      </c>
      <c r="B11" s="4" t="s">
        <v>1</v>
      </c>
      <c r="C11" s="7"/>
      <c r="D11" s="4" t="s">
        <v>7</v>
      </c>
      <c r="E11" s="4" t="s">
        <v>47</v>
      </c>
      <c r="F11" s="4"/>
      <c r="G11" s="4"/>
      <c r="H11" s="4"/>
      <c r="I11">
        <v>3</v>
      </c>
      <c r="K11">
        <v>2</v>
      </c>
      <c r="L11">
        <v>1</v>
      </c>
      <c r="M11" t="s">
        <v>179</v>
      </c>
      <c r="N11" t="s">
        <v>162</v>
      </c>
      <c r="O11" t="s">
        <v>172</v>
      </c>
      <c r="P11" t="s">
        <v>161</v>
      </c>
      <c r="U11">
        <v>1</v>
      </c>
      <c r="V11">
        <v>1</v>
      </c>
      <c r="W11" t="s">
        <v>210</v>
      </c>
      <c r="X11" t="s">
        <v>162</v>
      </c>
      <c r="BF11" t="s">
        <v>161</v>
      </c>
      <c r="BG11" t="s">
        <v>161</v>
      </c>
      <c r="BI11" t="s">
        <v>161</v>
      </c>
      <c r="BK11" t="s">
        <v>162</v>
      </c>
      <c r="BL11" t="s">
        <v>185</v>
      </c>
      <c r="BM11" t="s">
        <v>1</v>
      </c>
      <c r="BN11">
        <v>400</v>
      </c>
      <c r="BO11" t="s">
        <v>170</v>
      </c>
    </row>
    <row r="12" spans="1:67" ht="15.75" thickBot="1">
      <c r="A12" s="4" t="s">
        <v>67</v>
      </c>
      <c r="B12" s="4" t="s">
        <v>1</v>
      </c>
      <c r="C12" s="7"/>
      <c r="D12" s="4" t="s">
        <v>7</v>
      </c>
      <c r="E12" s="4" t="s">
        <v>47</v>
      </c>
      <c r="F12" s="4"/>
      <c r="G12" s="4"/>
      <c r="H12" s="4"/>
      <c r="I12">
        <v>12</v>
      </c>
      <c r="K12">
        <v>6</v>
      </c>
      <c r="L12">
        <v>0</v>
      </c>
      <c r="M12" t="s">
        <v>215</v>
      </c>
      <c r="N12" t="s">
        <v>161</v>
      </c>
      <c r="O12" t="s">
        <v>179</v>
      </c>
      <c r="P12" t="s">
        <v>161</v>
      </c>
      <c r="Q12" t="s">
        <v>171</v>
      </c>
      <c r="R12" t="s">
        <v>161</v>
      </c>
      <c r="S12" t="s">
        <v>278</v>
      </c>
      <c r="U12">
        <v>1</v>
      </c>
      <c r="V12">
        <v>1</v>
      </c>
      <c r="W12" t="s">
        <v>210</v>
      </c>
      <c r="X12" t="s">
        <v>162</v>
      </c>
      <c r="AE12">
        <v>3</v>
      </c>
      <c r="AG12" t="s">
        <v>279</v>
      </c>
      <c r="AH12" t="s">
        <v>161</v>
      </c>
      <c r="AI12" t="s">
        <v>171</v>
      </c>
      <c r="AJ12" t="s">
        <v>161</v>
      </c>
      <c r="AK12" t="s">
        <v>187</v>
      </c>
      <c r="AL12" t="s">
        <v>162</v>
      </c>
      <c r="AM12" t="s">
        <v>162</v>
      </c>
      <c r="AO12" t="s">
        <v>280</v>
      </c>
      <c r="AP12" t="s">
        <v>162</v>
      </c>
      <c r="AQ12" t="s">
        <v>281</v>
      </c>
      <c r="AR12" t="s">
        <v>162</v>
      </c>
      <c r="AW12" t="s">
        <v>282</v>
      </c>
      <c r="AX12" t="s">
        <v>219</v>
      </c>
      <c r="AY12" t="s">
        <v>183</v>
      </c>
      <c r="BF12" t="s">
        <v>162</v>
      </c>
      <c r="BG12" t="s">
        <v>161</v>
      </c>
      <c r="BH12" t="s">
        <v>283</v>
      </c>
      <c r="BI12" t="s">
        <v>161</v>
      </c>
      <c r="BK12" t="s">
        <v>162</v>
      </c>
      <c r="BL12" t="s">
        <v>185</v>
      </c>
      <c r="BM12" t="s">
        <v>1</v>
      </c>
      <c r="BN12">
        <v>900</v>
      </c>
      <c r="BO12" t="s">
        <v>165</v>
      </c>
    </row>
    <row r="13" spans="1:67" ht="15.75" thickBot="1">
      <c r="A13" s="4" t="s">
        <v>69</v>
      </c>
      <c r="B13" s="4" t="s">
        <v>1</v>
      </c>
      <c r="C13" s="7"/>
      <c r="D13" s="4" t="s">
        <v>7</v>
      </c>
      <c r="E13" s="4" t="s">
        <v>47</v>
      </c>
      <c r="F13" s="4"/>
      <c r="G13" s="4"/>
      <c r="H13" s="4"/>
      <c r="I13">
        <v>10</v>
      </c>
      <c r="K13">
        <v>8</v>
      </c>
      <c r="L13">
        <v>2</v>
      </c>
      <c r="M13" t="s">
        <v>5</v>
      </c>
      <c r="N13" t="s">
        <v>162</v>
      </c>
      <c r="O13" t="s">
        <v>173</v>
      </c>
      <c r="P13" t="s">
        <v>162</v>
      </c>
      <c r="Q13" t="s">
        <v>215</v>
      </c>
      <c r="R13" t="s">
        <v>161</v>
      </c>
      <c r="S13" t="s">
        <v>284</v>
      </c>
      <c r="U13">
        <v>0</v>
      </c>
      <c r="AE13">
        <v>2</v>
      </c>
      <c r="AG13" t="s">
        <v>285</v>
      </c>
      <c r="AH13" t="s">
        <v>162</v>
      </c>
      <c r="AI13" t="s">
        <v>187</v>
      </c>
      <c r="AJ13" t="s">
        <v>162</v>
      </c>
      <c r="BA13" t="s">
        <v>162</v>
      </c>
      <c r="BB13" t="s">
        <v>5</v>
      </c>
      <c r="BC13" t="s">
        <v>168</v>
      </c>
      <c r="BD13" t="s">
        <v>286</v>
      </c>
      <c r="BF13" t="s">
        <v>161</v>
      </c>
      <c r="BG13" t="s">
        <v>161</v>
      </c>
      <c r="BI13" t="s">
        <v>162</v>
      </c>
      <c r="BK13" t="s">
        <v>162</v>
      </c>
      <c r="BL13" t="s">
        <v>163</v>
      </c>
      <c r="BM13" t="s">
        <v>1</v>
      </c>
      <c r="BN13">
        <v>250</v>
      </c>
      <c r="BO13" t="s">
        <v>165</v>
      </c>
    </row>
    <row r="14" spans="1:67" ht="15.75" thickBot="1">
      <c r="A14" s="4" t="s">
        <v>71</v>
      </c>
      <c r="B14" s="4" t="s">
        <v>5</v>
      </c>
      <c r="C14" s="7"/>
      <c r="D14" s="4" t="s">
        <v>7</v>
      </c>
      <c r="E14" s="4" t="s">
        <v>47</v>
      </c>
      <c r="F14" s="4"/>
      <c r="G14" s="4"/>
      <c r="H14" s="4"/>
      <c r="I14">
        <v>9</v>
      </c>
      <c r="K14">
        <v>0</v>
      </c>
      <c r="U14">
        <v>3</v>
      </c>
      <c r="V14">
        <v>1</v>
      </c>
      <c r="W14" t="s">
        <v>197</v>
      </c>
      <c r="X14" t="s">
        <v>162</v>
      </c>
      <c r="Y14" t="s">
        <v>180</v>
      </c>
      <c r="Z14" t="s">
        <v>161</v>
      </c>
      <c r="AA14" t="s">
        <v>287</v>
      </c>
      <c r="AB14" t="s">
        <v>161</v>
      </c>
      <c r="AO14" t="s">
        <v>288</v>
      </c>
      <c r="AP14" t="s">
        <v>162</v>
      </c>
      <c r="AQ14" t="s">
        <v>289</v>
      </c>
      <c r="AR14" t="s">
        <v>162</v>
      </c>
      <c r="AS14" t="s">
        <v>290</v>
      </c>
      <c r="AT14" t="s">
        <v>162</v>
      </c>
      <c r="AU14" t="s">
        <v>291</v>
      </c>
      <c r="AV14" t="s">
        <v>162</v>
      </c>
      <c r="AW14" t="s">
        <v>292</v>
      </c>
      <c r="AX14" t="s">
        <v>293</v>
      </c>
      <c r="AY14" t="s">
        <v>294</v>
      </c>
      <c r="BF14" t="s">
        <v>161</v>
      </c>
      <c r="BG14" t="s">
        <v>161</v>
      </c>
      <c r="BI14" t="s">
        <v>162</v>
      </c>
      <c r="BK14" t="s">
        <v>161</v>
      </c>
    </row>
    <row r="15" spans="1:67" ht="15.75" thickBot="1">
      <c r="A15" s="4" t="s">
        <v>58</v>
      </c>
      <c r="B15" s="4" t="s">
        <v>1</v>
      </c>
      <c r="C15" s="7"/>
      <c r="D15" s="4" t="s">
        <v>7</v>
      </c>
      <c r="E15" s="4" t="s">
        <v>47</v>
      </c>
      <c r="F15" s="4"/>
      <c r="G15" s="4"/>
      <c r="H15" s="4"/>
      <c r="I15">
        <v>2</v>
      </c>
      <c r="K15">
        <v>0</v>
      </c>
      <c r="U15">
        <v>2</v>
      </c>
      <c r="V15">
        <v>1</v>
      </c>
      <c r="W15" t="s">
        <v>210</v>
      </c>
      <c r="X15" t="s">
        <v>162</v>
      </c>
      <c r="Y15" t="s">
        <v>181</v>
      </c>
      <c r="Z15" t="s">
        <v>161</v>
      </c>
      <c r="BF15" t="s">
        <v>161</v>
      </c>
      <c r="BG15" t="s">
        <v>161</v>
      </c>
      <c r="BI15" t="s">
        <v>161</v>
      </c>
      <c r="BK15" t="s">
        <v>162</v>
      </c>
      <c r="BL15" t="s">
        <v>169</v>
      </c>
      <c r="BM15" t="s">
        <v>164</v>
      </c>
      <c r="BN15">
        <v>300</v>
      </c>
      <c r="BO15" t="s">
        <v>170</v>
      </c>
    </row>
    <row r="16" spans="1:67" ht="15.75" thickBot="1">
      <c r="A16" s="4" t="s">
        <v>82</v>
      </c>
      <c r="B16" s="4" t="s">
        <v>1</v>
      </c>
      <c r="C16" s="4" t="s">
        <v>6</v>
      </c>
      <c r="D16" s="4" t="s">
        <v>7</v>
      </c>
      <c r="E16" s="4" t="s">
        <v>47</v>
      </c>
      <c r="F16" s="4"/>
      <c r="G16" s="4"/>
      <c r="H16" s="4"/>
      <c r="I16">
        <v>0</v>
      </c>
      <c r="K16">
        <v>0</v>
      </c>
      <c r="U16">
        <v>0</v>
      </c>
      <c r="BA16" t="s">
        <v>162</v>
      </c>
      <c r="BB16" t="s">
        <v>168</v>
      </c>
      <c r="BC16" t="s">
        <v>286</v>
      </c>
      <c r="BF16" t="s">
        <v>161</v>
      </c>
      <c r="BG16" t="s">
        <v>161</v>
      </c>
      <c r="BI16" t="s">
        <v>161</v>
      </c>
      <c r="BK16" t="s">
        <v>162</v>
      </c>
      <c r="BL16" t="s">
        <v>185</v>
      </c>
      <c r="BM16" t="s">
        <v>164</v>
      </c>
      <c r="BN16">
        <v>415</v>
      </c>
      <c r="BO16" t="s">
        <v>165</v>
      </c>
    </row>
    <row r="17" spans="1:67" ht="15.75" thickBot="1">
      <c r="A17" s="4" t="s">
        <v>72</v>
      </c>
      <c r="B17" s="4" t="s">
        <v>1</v>
      </c>
      <c r="C17" s="7"/>
      <c r="D17" s="4" t="s">
        <v>7</v>
      </c>
      <c r="E17" s="4" t="s">
        <v>47</v>
      </c>
      <c r="F17" s="4"/>
      <c r="G17" s="4"/>
      <c r="H17" s="4"/>
      <c r="I17">
        <v>0</v>
      </c>
      <c r="K17">
        <v>0</v>
      </c>
      <c r="U17">
        <v>0</v>
      </c>
      <c r="BA17" t="s">
        <v>162</v>
      </c>
      <c r="BB17" t="s">
        <v>197</v>
      </c>
      <c r="BF17" t="s">
        <v>161</v>
      </c>
      <c r="BG17" t="s">
        <v>161</v>
      </c>
      <c r="BI17" t="s">
        <v>161</v>
      </c>
      <c r="BK17" t="s">
        <v>162</v>
      </c>
      <c r="BL17" t="s">
        <v>163</v>
      </c>
      <c r="BM17" t="s">
        <v>266</v>
      </c>
      <c r="BN17">
        <v>600</v>
      </c>
      <c r="BO17" t="s">
        <v>165</v>
      </c>
    </row>
    <row r="18" spans="1:67" ht="15.75" thickBot="1">
      <c r="A18" s="4" t="s">
        <v>68</v>
      </c>
      <c r="B18" s="4" t="s">
        <v>5</v>
      </c>
      <c r="C18" s="7"/>
      <c r="D18" s="4" t="s">
        <v>7</v>
      </c>
      <c r="E18" s="4" t="s">
        <v>47</v>
      </c>
      <c r="F18" s="4"/>
      <c r="G18" s="4"/>
      <c r="H18" s="4"/>
    </row>
    <row r="19" spans="1:67" ht="15.75" thickBot="1">
      <c r="A19" s="4" t="s">
        <v>70</v>
      </c>
      <c r="B19" s="4" t="s">
        <v>5</v>
      </c>
      <c r="C19" s="4" t="s">
        <v>6</v>
      </c>
      <c r="D19" s="4" t="s">
        <v>7</v>
      </c>
      <c r="E19" s="4" t="s">
        <v>47</v>
      </c>
      <c r="F19" s="4"/>
      <c r="G19" s="4"/>
      <c r="H19" s="4"/>
    </row>
    <row r="20" spans="1:67" ht="15.75" thickBot="1">
      <c r="A20" s="4" t="s">
        <v>60</v>
      </c>
      <c r="B20" s="4" t="s">
        <v>5</v>
      </c>
      <c r="C20" s="4" t="s">
        <v>6</v>
      </c>
      <c r="D20" s="4" t="s">
        <v>7</v>
      </c>
      <c r="E20" s="4" t="s">
        <v>47</v>
      </c>
      <c r="F20" s="4"/>
      <c r="G20" s="4"/>
      <c r="H20" s="4"/>
      <c r="I20">
        <v>0</v>
      </c>
      <c r="K20">
        <v>0</v>
      </c>
      <c r="U20">
        <v>0</v>
      </c>
      <c r="BA20" t="s">
        <v>162</v>
      </c>
      <c r="BF20" t="s">
        <v>161</v>
      </c>
      <c r="BG20" t="s">
        <v>161</v>
      </c>
      <c r="BI20" t="s">
        <v>161</v>
      </c>
      <c r="BK20" t="s">
        <v>161</v>
      </c>
    </row>
    <row r="21" spans="1:67" ht="15.75" thickBot="1">
      <c r="A21" s="4" t="s">
        <v>75</v>
      </c>
      <c r="B21" s="4" t="s">
        <v>5</v>
      </c>
      <c r="C21" s="7"/>
      <c r="D21" s="4" t="s">
        <v>7</v>
      </c>
      <c r="E21" s="4" t="s">
        <v>47</v>
      </c>
      <c r="F21" s="4"/>
      <c r="G21" s="4"/>
      <c r="H21" s="4"/>
      <c r="I21">
        <v>0</v>
      </c>
      <c r="K21">
        <v>0</v>
      </c>
      <c r="U21">
        <v>0</v>
      </c>
      <c r="BA21" t="s">
        <v>162</v>
      </c>
      <c r="BB21" t="s">
        <v>168</v>
      </c>
      <c r="BF21" t="s">
        <v>161</v>
      </c>
      <c r="BG21" t="s">
        <v>161</v>
      </c>
      <c r="BI21" t="s">
        <v>161</v>
      </c>
      <c r="BK21" t="s">
        <v>161</v>
      </c>
    </row>
    <row r="22" spans="1:67" ht="15.75" thickBot="1">
      <c r="A22" s="4" t="s">
        <v>81</v>
      </c>
      <c r="B22" s="4" t="s">
        <v>1</v>
      </c>
      <c r="C22" s="4" t="s">
        <v>3</v>
      </c>
      <c r="D22" s="4" t="s">
        <v>7</v>
      </c>
      <c r="E22" s="4" t="s">
        <v>47</v>
      </c>
      <c r="F22" s="4"/>
      <c r="G22" s="4"/>
      <c r="H22" s="4"/>
      <c r="I22">
        <v>3</v>
      </c>
      <c r="K22">
        <v>0</v>
      </c>
      <c r="U22">
        <v>2</v>
      </c>
      <c r="V22">
        <v>2</v>
      </c>
      <c r="W22" t="s">
        <v>210</v>
      </c>
      <c r="X22" t="s">
        <v>162</v>
      </c>
      <c r="Y22" t="s">
        <v>171</v>
      </c>
      <c r="Z22" t="s">
        <v>162</v>
      </c>
      <c r="AW22" t="s">
        <v>210</v>
      </c>
      <c r="AX22" t="s">
        <v>171</v>
      </c>
      <c r="AY22" t="s">
        <v>179</v>
      </c>
      <c r="BF22" t="s">
        <v>161</v>
      </c>
      <c r="BG22" t="s">
        <v>161</v>
      </c>
      <c r="BI22" t="s">
        <v>162</v>
      </c>
      <c r="BK22" t="s">
        <v>162</v>
      </c>
      <c r="BL22" t="s">
        <v>169</v>
      </c>
      <c r="BM22" t="s">
        <v>266</v>
      </c>
      <c r="BN22">
        <v>300</v>
      </c>
      <c r="BO22" t="s">
        <v>165</v>
      </c>
    </row>
    <row r="23" spans="1:67" ht="15.75" thickBot="1">
      <c r="A23" s="4" t="s">
        <v>59</v>
      </c>
      <c r="B23" s="4" t="s">
        <v>5</v>
      </c>
      <c r="C23" s="7"/>
      <c r="D23" s="4" t="s">
        <v>7</v>
      </c>
      <c r="E23" s="4" t="s">
        <v>47</v>
      </c>
      <c r="F23" s="4"/>
      <c r="G23" s="4"/>
      <c r="H23" s="4"/>
      <c r="I23">
        <v>4</v>
      </c>
      <c r="K23">
        <v>0</v>
      </c>
      <c r="U23">
        <v>4</v>
      </c>
      <c r="V23">
        <v>1</v>
      </c>
      <c r="W23" t="s">
        <v>210</v>
      </c>
      <c r="X23" t="s">
        <v>162</v>
      </c>
      <c r="Y23" t="s">
        <v>187</v>
      </c>
      <c r="Z23" t="s">
        <v>161</v>
      </c>
      <c r="AA23" t="s">
        <v>171</v>
      </c>
      <c r="AB23" t="s">
        <v>161</v>
      </c>
      <c r="AC23" t="s">
        <v>295</v>
      </c>
      <c r="BA23" t="s">
        <v>162</v>
      </c>
      <c r="BB23" t="s">
        <v>168</v>
      </c>
      <c r="BF23" t="s">
        <v>161</v>
      </c>
      <c r="BG23" t="s">
        <v>161</v>
      </c>
      <c r="BI23" t="s">
        <v>161</v>
      </c>
      <c r="BK23" t="s">
        <v>162</v>
      </c>
      <c r="BL23" t="s">
        <v>163</v>
      </c>
      <c r="BM23" t="s">
        <v>164</v>
      </c>
      <c r="BN23">
        <v>200</v>
      </c>
      <c r="BO23" t="s">
        <v>165</v>
      </c>
    </row>
    <row r="24" spans="1:67" ht="15.75" thickBot="1">
      <c r="A24" s="4" t="s">
        <v>53</v>
      </c>
      <c r="B24" s="4" t="s">
        <v>5</v>
      </c>
      <c r="C24" s="4" t="s">
        <v>6</v>
      </c>
      <c r="D24" s="4" t="s">
        <v>7</v>
      </c>
      <c r="E24" s="4" t="s">
        <v>47</v>
      </c>
      <c r="F24" s="4"/>
      <c r="G24" s="4"/>
      <c r="H24" s="4"/>
      <c r="I24">
        <v>4</v>
      </c>
      <c r="K24">
        <v>0</v>
      </c>
      <c r="U24">
        <v>4</v>
      </c>
      <c r="W24" t="s">
        <v>210</v>
      </c>
      <c r="X24" t="s">
        <v>161</v>
      </c>
      <c r="Y24" t="s">
        <v>181</v>
      </c>
      <c r="Z24" t="s">
        <v>161</v>
      </c>
      <c r="AA24" t="s">
        <v>179</v>
      </c>
      <c r="AB24" t="s">
        <v>161</v>
      </c>
      <c r="AC24" t="s">
        <v>296</v>
      </c>
      <c r="BA24" t="s">
        <v>162</v>
      </c>
      <c r="BB24" t="s">
        <v>168</v>
      </c>
      <c r="BF24" t="s">
        <v>161</v>
      </c>
      <c r="BG24" t="s">
        <v>161</v>
      </c>
      <c r="BI24" t="s">
        <v>161</v>
      </c>
      <c r="BK24" t="s">
        <v>162</v>
      </c>
      <c r="BL24" t="s">
        <v>185</v>
      </c>
      <c r="BM24" t="s">
        <v>266</v>
      </c>
      <c r="BN24">
        <v>150</v>
      </c>
      <c r="BO24" t="s">
        <v>165</v>
      </c>
    </row>
    <row r="25" spans="1:67" ht="15.75" thickBot="1">
      <c r="A25" s="4" t="s">
        <v>55</v>
      </c>
      <c r="B25" s="4" t="s">
        <v>5</v>
      </c>
      <c r="C25" s="4" t="s">
        <v>6</v>
      </c>
      <c r="D25" s="4" t="s">
        <v>7</v>
      </c>
      <c r="E25" s="4" t="s">
        <v>47</v>
      </c>
      <c r="F25" s="4"/>
      <c r="G25" s="4"/>
      <c r="H25" s="4"/>
      <c r="I25">
        <v>0</v>
      </c>
      <c r="K25">
        <v>0</v>
      </c>
      <c r="U25">
        <v>0</v>
      </c>
      <c r="BA25" t="s">
        <v>162</v>
      </c>
      <c r="BB25" t="s">
        <v>297</v>
      </c>
      <c r="BC25" t="s">
        <v>197</v>
      </c>
      <c r="BF25" t="s">
        <v>161</v>
      </c>
      <c r="BG25" t="s">
        <v>161</v>
      </c>
      <c r="BI25" t="s">
        <v>161</v>
      </c>
      <c r="BK25" t="s">
        <v>162</v>
      </c>
      <c r="BL25" t="s">
        <v>169</v>
      </c>
      <c r="BM25" t="s">
        <v>164</v>
      </c>
      <c r="BN25">
        <v>100</v>
      </c>
      <c r="BO25" t="s">
        <v>170</v>
      </c>
    </row>
    <row r="26" spans="1:67" ht="15.75" thickBot="1">
      <c r="A26" s="4" t="s">
        <v>61</v>
      </c>
      <c r="B26" s="4" t="s">
        <v>1</v>
      </c>
      <c r="C26" s="4" t="s">
        <v>6</v>
      </c>
      <c r="D26" s="4" t="s">
        <v>7</v>
      </c>
      <c r="E26" s="4" t="s">
        <v>47</v>
      </c>
      <c r="F26" s="4"/>
      <c r="G26" s="4"/>
      <c r="H26" s="4"/>
      <c r="I26">
        <v>3</v>
      </c>
      <c r="K26">
        <v>2</v>
      </c>
      <c r="L26">
        <v>0</v>
      </c>
      <c r="M26" t="s">
        <v>172</v>
      </c>
      <c r="N26" t="s">
        <v>161</v>
      </c>
      <c r="O26" t="s">
        <v>171</v>
      </c>
      <c r="P26" t="s">
        <v>161</v>
      </c>
      <c r="U26">
        <v>1</v>
      </c>
      <c r="V26">
        <v>1</v>
      </c>
      <c r="W26" t="s">
        <v>210</v>
      </c>
      <c r="X26" t="s">
        <v>162</v>
      </c>
      <c r="AW26" t="s">
        <v>298</v>
      </c>
      <c r="AX26" t="s">
        <v>210</v>
      </c>
      <c r="AY26" t="s">
        <v>184</v>
      </c>
      <c r="BF26" t="s">
        <v>161</v>
      </c>
      <c r="BG26" t="s">
        <v>161</v>
      </c>
      <c r="BI26" t="s">
        <v>162</v>
      </c>
      <c r="BK26" t="s">
        <v>162</v>
      </c>
      <c r="BL26" t="s">
        <v>163</v>
      </c>
      <c r="BM26" t="s">
        <v>266</v>
      </c>
      <c r="BN26">
        <v>300</v>
      </c>
      <c r="BO26" t="s">
        <v>165</v>
      </c>
    </row>
    <row r="27" spans="1:67" ht="15.75" thickBot="1">
      <c r="A27" s="4" t="s">
        <v>76</v>
      </c>
      <c r="B27" s="4" t="s">
        <v>1</v>
      </c>
      <c r="C27" s="7"/>
      <c r="D27" s="4" t="s">
        <v>7</v>
      </c>
      <c r="E27" s="4" t="s">
        <v>47</v>
      </c>
      <c r="F27" s="4"/>
      <c r="G27" s="4"/>
      <c r="H27" s="4"/>
      <c r="I27">
        <v>10</v>
      </c>
      <c r="K27">
        <v>5</v>
      </c>
      <c r="L27">
        <v>1</v>
      </c>
      <c r="M27" t="s">
        <v>173</v>
      </c>
      <c r="N27" t="s">
        <v>162</v>
      </c>
      <c r="O27" t="s">
        <v>179</v>
      </c>
      <c r="P27" t="s">
        <v>161</v>
      </c>
      <c r="Q27" t="s">
        <v>299</v>
      </c>
      <c r="R27" t="s">
        <v>161</v>
      </c>
      <c r="S27" t="s">
        <v>300</v>
      </c>
      <c r="U27">
        <v>5</v>
      </c>
      <c r="V27">
        <v>4</v>
      </c>
      <c r="W27" t="s">
        <v>210</v>
      </c>
      <c r="X27" t="s">
        <v>162</v>
      </c>
      <c r="Y27" t="s">
        <v>197</v>
      </c>
      <c r="Z27" t="s">
        <v>162</v>
      </c>
      <c r="AA27" t="s">
        <v>171</v>
      </c>
      <c r="AB27" t="s">
        <v>162</v>
      </c>
      <c r="AC27" t="s">
        <v>301</v>
      </c>
      <c r="AW27" t="s">
        <v>302</v>
      </c>
      <c r="AX27" t="s">
        <v>184</v>
      </c>
      <c r="AY27" t="s">
        <v>302</v>
      </c>
      <c r="BF27" t="s">
        <v>161</v>
      </c>
      <c r="BG27" t="s">
        <v>161</v>
      </c>
      <c r="BI27" t="s">
        <v>162</v>
      </c>
      <c r="BK27" t="s">
        <v>162</v>
      </c>
      <c r="BL27" t="s">
        <v>169</v>
      </c>
      <c r="BM27" t="s">
        <v>266</v>
      </c>
      <c r="BN27">
        <v>0</v>
      </c>
      <c r="BO27" t="s">
        <v>170</v>
      </c>
    </row>
    <row r="28" spans="1:67" ht="15.75" thickBot="1">
      <c r="A28" s="4" t="s">
        <v>77</v>
      </c>
      <c r="B28" s="4" t="s">
        <v>1</v>
      </c>
      <c r="C28" s="7"/>
      <c r="D28" s="4" t="s">
        <v>7</v>
      </c>
      <c r="E28" s="4" t="s">
        <v>47</v>
      </c>
      <c r="F28" s="4"/>
      <c r="G28" s="4"/>
      <c r="H28" s="4"/>
      <c r="I28">
        <v>0</v>
      </c>
      <c r="K28">
        <v>0</v>
      </c>
      <c r="U28">
        <v>0</v>
      </c>
      <c r="BA28" t="s">
        <v>162</v>
      </c>
      <c r="BB28" t="s">
        <v>197</v>
      </c>
      <c r="BF28" t="s">
        <v>161</v>
      </c>
      <c r="BG28" t="s">
        <v>161</v>
      </c>
      <c r="BI28" t="s">
        <v>161</v>
      </c>
      <c r="BK28" t="s">
        <v>162</v>
      </c>
      <c r="BL28" t="s">
        <v>169</v>
      </c>
      <c r="BM28" t="s">
        <v>164</v>
      </c>
      <c r="BN28">
        <v>460</v>
      </c>
      <c r="BO28" t="s">
        <v>303</v>
      </c>
    </row>
    <row r="29" spans="1:67" ht="15.75" thickBot="1">
      <c r="A29" s="4" t="s">
        <v>50</v>
      </c>
      <c r="B29" s="4" t="s">
        <v>1</v>
      </c>
      <c r="C29" s="4" t="s">
        <v>3</v>
      </c>
      <c r="D29" s="4" t="s">
        <v>45</v>
      </c>
      <c r="E29" s="4" t="s">
        <v>47</v>
      </c>
      <c r="F29" s="4"/>
      <c r="G29" s="4"/>
      <c r="H29" s="4"/>
      <c r="I29">
        <v>0</v>
      </c>
      <c r="K29">
        <v>0</v>
      </c>
      <c r="U29">
        <v>0</v>
      </c>
      <c r="BA29" t="s">
        <v>162</v>
      </c>
      <c r="BB29" t="s">
        <v>197</v>
      </c>
      <c r="BC29" t="s">
        <v>304</v>
      </c>
      <c r="BF29" t="s">
        <v>161</v>
      </c>
      <c r="BG29" t="s">
        <v>161</v>
      </c>
      <c r="BI29" t="s">
        <v>161</v>
      </c>
      <c r="BK29" t="s">
        <v>161</v>
      </c>
    </row>
    <row r="30" spans="1:67" ht="15.75" thickBot="1">
      <c r="A30" s="4" t="s">
        <v>54</v>
      </c>
      <c r="B30" s="4" t="s">
        <v>5</v>
      </c>
      <c r="C30" s="4" t="s">
        <v>3</v>
      </c>
      <c r="D30" s="4" t="s">
        <v>7</v>
      </c>
      <c r="E30" s="4" t="s">
        <v>47</v>
      </c>
      <c r="F30" s="4"/>
      <c r="G30" s="4"/>
      <c r="H30" s="4"/>
      <c r="I30">
        <v>0</v>
      </c>
      <c r="K30">
        <v>0</v>
      </c>
      <c r="U30">
        <v>0</v>
      </c>
      <c r="BA30" t="s">
        <v>162</v>
      </c>
      <c r="BB30" t="s">
        <v>168</v>
      </c>
      <c r="BF30" t="s">
        <v>161</v>
      </c>
      <c r="BG30" t="s">
        <v>162</v>
      </c>
      <c r="BI30" t="s">
        <v>161</v>
      </c>
      <c r="BK30" t="s">
        <v>162</v>
      </c>
      <c r="BL30" t="s">
        <v>185</v>
      </c>
      <c r="BM30" t="s">
        <v>266</v>
      </c>
      <c r="BN30">
        <v>500</v>
      </c>
      <c r="BO30" t="s">
        <v>170</v>
      </c>
    </row>
    <row r="31" spans="1:67" ht="15.75" thickBot="1">
      <c r="A31" s="4" t="s">
        <v>79</v>
      </c>
      <c r="B31" s="4" t="s">
        <v>1</v>
      </c>
      <c r="C31" s="4" t="s">
        <v>6</v>
      </c>
      <c r="D31" s="4" t="s">
        <v>12</v>
      </c>
      <c r="E31" s="4" t="s">
        <v>47</v>
      </c>
      <c r="F31" s="4"/>
      <c r="G31" s="4"/>
      <c r="H31" s="4"/>
      <c r="I31">
        <v>0</v>
      </c>
      <c r="K31">
        <v>0</v>
      </c>
      <c r="U31">
        <v>0</v>
      </c>
      <c r="BA31" t="s">
        <v>162</v>
      </c>
      <c r="BB31" t="s">
        <v>197</v>
      </c>
    </row>
    <row r="32" spans="1:67" ht="15.75" thickBot="1">
      <c r="A32" s="4" t="s">
        <v>65</v>
      </c>
      <c r="B32" s="4" t="s">
        <v>1</v>
      </c>
      <c r="C32" s="4" t="s">
        <v>6</v>
      </c>
      <c r="D32" s="4" t="s">
        <v>2</v>
      </c>
      <c r="E32" s="4" t="s">
        <v>47</v>
      </c>
      <c r="F32" s="4"/>
      <c r="G32" s="4"/>
      <c r="H32" s="4"/>
      <c r="I32">
        <v>0</v>
      </c>
      <c r="K32">
        <v>0</v>
      </c>
      <c r="U32">
        <v>0</v>
      </c>
      <c r="BA32" t="s">
        <v>162</v>
      </c>
      <c r="BB32" t="s">
        <v>168</v>
      </c>
      <c r="BC32" t="s">
        <v>305</v>
      </c>
      <c r="BD32" t="s">
        <v>286</v>
      </c>
      <c r="BF32" t="s">
        <v>161</v>
      </c>
      <c r="BG32" t="s">
        <v>161</v>
      </c>
      <c r="BI32" t="s">
        <v>161</v>
      </c>
      <c r="BK32" t="s">
        <v>162</v>
      </c>
      <c r="BL32" t="s">
        <v>192</v>
      </c>
      <c r="BM32" t="s">
        <v>266</v>
      </c>
      <c r="BN32">
        <v>600</v>
      </c>
      <c r="BO32" t="s">
        <v>165</v>
      </c>
    </row>
    <row r="33" spans="1:67" ht="15.75" thickBot="1">
      <c r="A33" s="4" t="s">
        <v>64</v>
      </c>
      <c r="B33" s="4" t="s">
        <v>5</v>
      </c>
      <c r="C33" s="4" t="s">
        <v>6</v>
      </c>
      <c r="D33" s="4" t="s">
        <v>2</v>
      </c>
      <c r="E33" s="4" t="s">
        <v>47</v>
      </c>
      <c r="F33" s="4"/>
      <c r="G33" s="4"/>
      <c r="H33" s="4"/>
      <c r="I33">
        <v>0</v>
      </c>
      <c r="K33">
        <v>0</v>
      </c>
      <c r="U33">
        <v>0</v>
      </c>
      <c r="BA33" t="s">
        <v>162</v>
      </c>
      <c r="BB33" t="s">
        <v>197</v>
      </c>
      <c r="BF33" t="s">
        <v>161</v>
      </c>
      <c r="BG33" t="s">
        <v>161</v>
      </c>
      <c r="BI33" t="s">
        <v>161</v>
      </c>
      <c r="BK33" t="s">
        <v>162</v>
      </c>
      <c r="BL33" t="s">
        <v>185</v>
      </c>
      <c r="BM33" t="s">
        <v>164</v>
      </c>
      <c r="BN33">
        <v>200</v>
      </c>
      <c r="BO33" t="s">
        <v>170</v>
      </c>
    </row>
    <row r="34" spans="1:67" ht="15.75" thickBot="1">
      <c r="A34" s="4" t="s">
        <v>46</v>
      </c>
      <c r="B34" s="4" t="s">
        <v>1</v>
      </c>
      <c r="C34" s="4" t="s">
        <v>3</v>
      </c>
      <c r="D34" s="4" t="s">
        <v>2</v>
      </c>
      <c r="E34" s="4" t="s">
        <v>47</v>
      </c>
      <c r="F34" s="4"/>
      <c r="G34" s="4"/>
      <c r="H34" s="4"/>
      <c r="I34">
        <v>0</v>
      </c>
      <c r="K34">
        <v>0</v>
      </c>
      <c r="U34">
        <v>0</v>
      </c>
      <c r="BF34" t="s">
        <v>306</v>
      </c>
      <c r="BG34" t="s">
        <v>162</v>
      </c>
      <c r="BI34" t="s">
        <v>162</v>
      </c>
      <c r="BK34" t="s">
        <v>161</v>
      </c>
    </row>
    <row r="35" spans="1:67" ht="15.75" thickBot="1">
      <c r="A35" s="4" t="s">
        <v>78</v>
      </c>
      <c r="B35" s="4" t="s">
        <v>5</v>
      </c>
      <c r="C35" s="7"/>
      <c r="D35" s="4" t="s">
        <v>2</v>
      </c>
      <c r="E35" s="4" t="s">
        <v>47</v>
      </c>
      <c r="F35" s="4"/>
      <c r="G35" s="4"/>
      <c r="H35" s="4"/>
      <c r="I35">
        <v>0</v>
      </c>
      <c r="K35">
        <v>0</v>
      </c>
      <c r="U35">
        <v>0</v>
      </c>
      <c r="BF35" t="s">
        <v>161</v>
      </c>
      <c r="BG35" t="s">
        <v>161</v>
      </c>
      <c r="BI35" t="s">
        <v>161</v>
      </c>
      <c r="BK35" t="s">
        <v>162</v>
      </c>
      <c r="BL35" t="s">
        <v>185</v>
      </c>
      <c r="BM35" t="s">
        <v>266</v>
      </c>
      <c r="BN35">
        <v>110</v>
      </c>
      <c r="BO35" t="s">
        <v>170</v>
      </c>
    </row>
    <row r="36" spans="1:67" ht="15.75" thickBot="1">
      <c r="A36" s="4" t="s">
        <v>66</v>
      </c>
      <c r="B36" s="4" t="s">
        <v>5</v>
      </c>
      <c r="C36" s="7"/>
      <c r="D36" s="4" t="s">
        <v>2</v>
      </c>
      <c r="E36" s="4" t="s">
        <v>47</v>
      </c>
      <c r="F36" s="4"/>
      <c r="G36" s="4"/>
      <c r="H36" s="4"/>
      <c r="I36">
        <v>0</v>
      </c>
      <c r="K36">
        <v>0</v>
      </c>
      <c r="U36">
        <v>0</v>
      </c>
      <c r="BA36" t="s">
        <v>162</v>
      </c>
      <c r="BB36" t="s">
        <v>168</v>
      </c>
      <c r="BC36" t="s">
        <v>305</v>
      </c>
      <c r="BD36" t="s">
        <v>197</v>
      </c>
      <c r="BF36" t="s">
        <v>161</v>
      </c>
      <c r="BG36" t="s">
        <v>161</v>
      </c>
      <c r="BI36" t="s">
        <v>161</v>
      </c>
      <c r="BK36" t="s">
        <v>162</v>
      </c>
      <c r="BL36" t="s">
        <v>185</v>
      </c>
      <c r="BM36" t="s">
        <v>266</v>
      </c>
      <c r="BN36">
        <v>350</v>
      </c>
      <c r="BO36" t="s">
        <v>165</v>
      </c>
    </row>
    <row r="37" spans="1:67" ht="15.75" thickBot="1">
      <c r="A37" s="4" t="s">
        <v>74</v>
      </c>
      <c r="B37" s="4" t="s">
        <v>1</v>
      </c>
      <c r="C37" s="4" t="s">
        <v>6</v>
      </c>
      <c r="D37" s="4" t="s">
        <v>2</v>
      </c>
      <c r="E37" s="4" t="s">
        <v>47</v>
      </c>
      <c r="F37" s="4"/>
      <c r="G37" s="4"/>
      <c r="H37" s="4"/>
      <c r="I37">
        <v>9</v>
      </c>
      <c r="K37">
        <v>5</v>
      </c>
      <c r="L37">
        <v>0</v>
      </c>
      <c r="M37" t="s">
        <v>215</v>
      </c>
      <c r="N37" t="s">
        <v>161</v>
      </c>
      <c r="O37" t="s">
        <v>179</v>
      </c>
      <c r="P37" t="s">
        <v>161</v>
      </c>
      <c r="Q37" t="s">
        <v>172</v>
      </c>
      <c r="R37" t="s">
        <v>161</v>
      </c>
      <c r="S37" t="s">
        <v>307</v>
      </c>
      <c r="U37">
        <v>4</v>
      </c>
      <c r="V37">
        <v>3</v>
      </c>
      <c r="W37" t="s">
        <v>210</v>
      </c>
      <c r="X37" t="s">
        <v>162</v>
      </c>
      <c r="Y37" t="s">
        <v>181</v>
      </c>
      <c r="Z37" t="s">
        <v>162</v>
      </c>
      <c r="AA37" t="s">
        <v>171</v>
      </c>
      <c r="AB37" t="s">
        <v>162</v>
      </c>
      <c r="AC37" t="s">
        <v>180</v>
      </c>
      <c r="AD37" t="s">
        <v>161</v>
      </c>
      <c r="BF37" t="s">
        <v>161</v>
      </c>
      <c r="BG37" t="s">
        <v>161</v>
      </c>
      <c r="BI37" t="s">
        <v>162</v>
      </c>
      <c r="BK37" t="s">
        <v>162</v>
      </c>
      <c r="BL37" t="s">
        <v>163</v>
      </c>
      <c r="BM37" t="s">
        <v>164</v>
      </c>
      <c r="BN37">
        <v>358</v>
      </c>
      <c r="BO37" t="s">
        <v>165</v>
      </c>
    </row>
    <row r="38" spans="1:67" ht="15.75" thickBot="1">
      <c r="A38" s="4" t="s">
        <v>48</v>
      </c>
      <c r="B38" s="4" t="s">
        <v>1</v>
      </c>
      <c r="C38" s="4" t="s">
        <v>6</v>
      </c>
      <c r="D38" s="4" t="s">
        <v>2</v>
      </c>
      <c r="E38" s="4" t="s">
        <v>47</v>
      </c>
    </row>
    <row r="39" spans="1:67" ht="15.75" thickBot="1">
      <c r="A39" s="4" t="s">
        <v>63</v>
      </c>
      <c r="B39" s="4" t="s">
        <v>1</v>
      </c>
      <c r="C39" s="4" t="s">
        <v>3</v>
      </c>
      <c r="D39" s="4" t="s">
        <v>2</v>
      </c>
      <c r="E39" s="4" t="s">
        <v>47</v>
      </c>
      <c r="I39">
        <v>6</v>
      </c>
      <c r="K39">
        <v>0</v>
      </c>
      <c r="U39">
        <v>5</v>
      </c>
      <c r="V39">
        <v>2</v>
      </c>
      <c r="W39" t="s">
        <v>210</v>
      </c>
      <c r="X39" t="s">
        <v>162</v>
      </c>
      <c r="Y39" t="s">
        <v>308</v>
      </c>
      <c r="Z39" t="s">
        <v>162</v>
      </c>
      <c r="AA39" t="s">
        <v>187</v>
      </c>
      <c r="AB39" t="s">
        <v>161</v>
      </c>
      <c r="AC39" t="s">
        <v>309</v>
      </c>
      <c r="BF39" t="s">
        <v>161</v>
      </c>
      <c r="BG39" t="s">
        <v>161</v>
      </c>
      <c r="BI39" t="s">
        <v>162</v>
      </c>
      <c r="BK39" t="s">
        <v>162</v>
      </c>
      <c r="BL39" t="s">
        <v>185</v>
      </c>
      <c r="BM39" t="s">
        <v>266</v>
      </c>
      <c r="BN39">
        <v>270</v>
      </c>
      <c r="BO39" t="s">
        <v>165</v>
      </c>
    </row>
    <row r="40" spans="1:67">
      <c r="J40" t="s">
        <v>129</v>
      </c>
      <c r="K40" t="s">
        <v>310</v>
      </c>
      <c r="L40" t="s">
        <v>311</v>
      </c>
      <c r="M40" t="s">
        <v>256</v>
      </c>
      <c r="O40" t="s">
        <v>312</v>
      </c>
      <c r="Q40" t="s">
        <v>313</v>
      </c>
      <c r="R40" t="s">
        <v>310</v>
      </c>
      <c r="S40" t="s">
        <v>314</v>
      </c>
      <c r="T40" t="s">
        <v>314</v>
      </c>
      <c r="U40" t="s">
        <v>315</v>
      </c>
    </row>
    <row r="41" spans="1:67">
      <c r="K41">
        <v>28</v>
      </c>
      <c r="L41" t="s">
        <v>316</v>
      </c>
      <c r="M41">
        <v>0</v>
      </c>
      <c r="O41">
        <v>2</v>
      </c>
      <c r="R41">
        <v>36</v>
      </c>
      <c r="S41" t="s">
        <v>317</v>
      </c>
      <c r="T41">
        <v>12</v>
      </c>
      <c r="U41">
        <v>11</v>
      </c>
    </row>
    <row r="42" spans="1:67">
      <c r="I42" t="s">
        <v>318</v>
      </c>
      <c r="J42">
        <f>COUNTIF(K4:K39,"0")</f>
        <v>26</v>
      </c>
      <c r="K42">
        <f>COUNTIF(K4:K39,"O")</f>
        <v>0</v>
      </c>
      <c r="L42" t="s">
        <v>319</v>
      </c>
      <c r="M42">
        <v>0</v>
      </c>
      <c r="P42" t="s">
        <v>318</v>
      </c>
      <c r="Q42">
        <f>COUNTIF(U4:U39,"0")</f>
        <v>19</v>
      </c>
      <c r="S42" t="s">
        <v>320</v>
      </c>
      <c r="T42">
        <v>1</v>
      </c>
      <c r="U42">
        <v>1</v>
      </c>
    </row>
    <row r="43" spans="1:67">
      <c r="L43" t="s">
        <v>321</v>
      </c>
      <c r="M43">
        <v>1</v>
      </c>
      <c r="P43" t="s">
        <v>322</v>
      </c>
      <c r="Q43">
        <f>SUM(U4:U39)</f>
        <v>36</v>
      </c>
      <c r="S43" t="s">
        <v>323</v>
      </c>
      <c r="T43">
        <v>6</v>
      </c>
      <c r="U43">
        <v>2</v>
      </c>
    </row>
    <row r="44" spans="1:67">
      <c r="L44" t="s">
        <v>324</v>
      </c>
      <c r="M44">
        <v>0</v>
      </c>
      <c r="P44" t="s">
        <v>325</v>
      </c>
      <c r="Q44">
        <f>COUNT(U4:U39)</f>
        <v>32</v>
      </c>
      <c r="S44" t="s">
        <v>326</v>
      </c>
      <c r="T44">
        <v>2</v>
      </c>
    </row>
    <row r="45" spans="1:67">
      <c r="H45" t="s">
        <v>322</v>
      </c>
      <c r="I45">
        <f>SUM(K4:K39)</f>
        <v>28</v>
      </c>
      <c r="L45" t="s">
        <v>327</v>
      </c>
      <c r="M45">
        <v>0</v>
      </c>
      <c r="S45" t="s">
        <v>328</v>
      </c>
      <c r="T45">
        <v>5</v>
      </c>
      <c r="U45">
        <v>3</v>
      </c>
    </row>
    <row r="46" spans="1:67">
      <c r="H46" t="s">
        <v>329</v>
      </c>
      <c r="I46">
        <f>COUNT(K4:K39)</f>
        <v>32</v>
      </c>
      <c r="L46" t="s">
        <v>330</v>
      </c>
      <c r="M46">
        <v>2</v>
      </c>
      <c r="S46" t="s">
        <v>331</v>
      </c>
      <c r="T46">
        <v>3</v>
      </c>
      <c r="U46">
        <v>0</v>
      </c>
    </row>
    <row r="47" spans="1:67">
      <c r="L47" t="s">
        <v>332</v>
      </c>
      <c r="M47">
        <v>0</v>
      </c>
      <c r="S47" t="s">
        <v>333</v>
      </c>
      <c r="T47">
        <v>3</v>
      </c>
      <c r="U47">
        <v>2</v>
      </c>
    </row>
    <row r="48" spans="1:67">
      <c r="L48" t="s">
        <v>334</v>
      </c>
      <c r="M48">
        <v>0</v>
      </c>
      <c r="S48" t="s">
        <v>335</v>
      </c>
      <c r="T48">
        <v>1</v>
      </c>
    </row>
    <row r="49" spans="12:21">
      <c r="L49" t="s">
        <v>336</v>
      </c>
      <c r="M49">
        <v>0</v>
      </c>
      <c r="S49" t="s">
        <v>337</v>
      </c>
      <c r="T49">
        <v>1</v>
      </c>
    </row>
    <row r="50" spans="12:21">
      <c r="S50" t="s">
        <v>338</v>
      </c>
      <c r="T50">
        <v>1</v>
      </c>
      <c r="U50">
        <v>1</v>
      </c>
    </row>
    <row r="51" spans="12:21">
      <c r="S51" t="s">
        <v>287</v>
      </c>
      <c r="T51">
        <v>1</v>
      </c>
    </row>
  </sheetData>
  <sortState ref="A4:E39">
    <sortCondition ref="A2"/>
  </sortState>
  <mergeCells count="8">
    <mergeCell ref="K1:AY1"/>
    <mergeCell ref="BA1:BD2"/>
    <mergeCell ref="BF1:BI2"/>
    <mergeCell ref="BK1:BO2"/>
    <mergeCell ref="L2:Q2"/>
    <mergeCell ref="V2:AA2"/>
    <mergeCell ref="AE2:AK2"/>
    <mergeCell ref="AM2:AU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5"/>
  <sheetViews>
    <sheetView topLeftCell="AW1" zoomScaleNormal="100" workbookViewId="0">
      <selection activeCell="BO6" sqref="BO6"/>
    </sheetView>
  </sheetViews>
  <sheetFormatPr defaultRowHeight="15"/>
  <cols>
    <col min="1" max="1" width="10.140625" bestFit="1" customWidth="1"/>
    <col min="2" max="2" width="7.5703125" bestFit="1" customWidth="1"/>
    <col min="3" max="3" width="1.85546875" bestFit="1" customWidth="1"/>
    <col min="4" max="4" width="13.7109375" customWidth="1"/>
    <col min="5" max="5" width="6.85546875" bestFit="1" customWidth="1"/>
    <col min="6" max="6" width="3.42578125" bestFit="1" customWidth="1"/>
    <col min="10" max="10" width="12.28515625" customWidth="1"/>
    <col min="35" max="35" width="11.85546875" bestFit="1" customWidth="1"/>
    <col min="53" max="53" width="10.85546875" bestFit="1" customWidth="1"/>
  </cols>
  <sheetData>
    <row r="1" spans="1:67" ht="15.75" thickBot="1">
      <c r="I1" s="9" t="s">
        <v>124</v>
      </c>
      <c r="J1" s="10"/>
      <c r="K1" s="48" t="s">
        <v>125</v>
      </c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BA1" s="49" t="s">
        <v>126</v>
      </c>
      <c r="BB1" s="49"/>
      <c r="BC1" s="49"/>
      <c r="BD1" s="49"/>
      <c r="BF1" s="50" t="s">
        <v>127</v>
      </c>
      <c r="BG1" s="50"/>
      <c r="BH1" s="50"/>
      <c r="BI1" s="50"/>
      <c r="BK1" s="50" t="s">
        <v>128</v>
      </c>
      <c r="BL1" s="50"/>
      <c r="BM1" s="50"/>
      <c r="BN1" s="50"/>
      <c r="BO1" s="50"/>
    </row>
    <row r="2" spans="1:67" ht="15.75" thickBot="1">
      <c r="F2" s="4"/>
      <c r="G2" s="4"/>
      <c r="H2" s="4"/>
      <c r="I2" s="11"/>
      <c r="J2" s="11"/>
      <c r="L2" s="51" t="s">
        <v>129</v>
      </c>
      <c r="M2" s="51"/>
      <c r="N2" s="51"/>
      <c r="O2" s="51"/>
      <c r="P2" s="51"/>
      <c r="Q2" s="51"/>
      <c r="R2" s="12"/>
      <c r="S2" s="11"/>
      <c r="V2" s="51" t="s">
        <v>130</v>
      </c>
      <c r="W2" s="51"/>
      <c r="X2" s="51"/>
      <c r="Y2" s="51"/>
      <c r="Z2" s="51"/>
      <c r="AA2" s="51"/>
      <c r="AB2" s="12"/>
      <c r="AC2" s="11"/>
      <c r="AE2" s="51" t="s">
        <v>131</v>
      </c>
      <c r="AF2" s="51"/>
      <c r="AG2" s="51"/>
      <c r="AH2" s="51"/>
      <c r="AI2" s="51"/>
      <c r="AJ2" s="51"/>
      <c r="AK2" s="51"/>
      <c r="AM2" s="51" t="s">
        <v>132</v>
      </c>
      <c r="AN2" s="51"/>
      <c r="AO2" s="51"/>
      <c r="AP2" s="51"/>
      <c r="AQ2" s="51"/>
      <c r="AR2" s="51"/>
      <c r="AS2" s="51"/>
      <c r="AT2" s="51"/>
      <c r="AU2" s="51"/>
      <c r="AW2" s="13"/>
      <c r="AX2" s="14" t="s">
        <v>133</v>
      </c>
      <c r="AY2" s="13"/>
      <c r="AZ2" s="15"/>
      <c r="BA2" s="49"/>
      <c r="BB2" s="49"/>
      <c r="BC2" s="49"/>
      <c r="BD2" s="49"/>
      <c r="BF2" s="50"/>
      <c r="BG2" s="50"/>
      <c r="BH2" s="50"/>
      <c r="BI2" s="50"/>
      <c r="BK2" s="50"/>
      <c r="BL2" s="50"/>
      <c r="BM2" s="50"/>
      <c r="BN2" s="50"/>
      <c r="BO2" s="50"/>
    </row>
    <row r="3" spans="1:67" ht="39" thickBot="1">
      <c r="A3" s="8" t="s">
        <v>120</v>
      </c>
      <c r="B3" s="8" t="s">
        <v>121</v>
      </c>
      <c r="D3" t="s">
        <v>122</v>
      </c>
      <c r="E3" s="8" t="s">
        <v>123</v>
      </c>
      <c r="F3" s="4"/>
      <c r="G3" s="4"/>
      <c r="H3" s="4"/>
      <c r="I3" s="16" t="s">
        <v>134</v>
      </c>
      <c r="J3" s="17"/>
      <c r="K3" s="18" t="s">
        <v>135</v>
      </c>
      <c r="L3" s="19" t="s">
        <v>136</v>
      </c>
      <c r="M3" s="20" t="s">
        <v>137</v>
      </c>
      <c r="N3" s="21"/>
      <c r="O3" s="22" t="s">
        <v>138</v>
      </c>
      <c r="P3" s="23"/>
      <c r="Q3" s="24" t="s">
        <v>139</v>
      </c>
      <c r="R3" s="25"/>
      <c r="S3" s="26" t="s">
        <v>140</v>
      </c>
      <c r="T3" s="17"/>
      <c r="U3" s="18" t="s">
        <v>135</v>
      </c>
      <c r="V3" s="19" t="s">
        <v>136</v>
      </c>
      <c r="W3" s="20" t="s">
        <v>141</v>
      </c>
      <c r="X3" s="21"/>
      <c r="Y3" s="27" t="s">
        <v>142</v>
      </c>
      <c r="Z3" s="21"/>
      <c r="AA3" s="28" t="s">
        <v>143</v>
      </c>
      <c r="AB3" s="29"/>
      <c r="AC3" s="26" t="s">
        <v>140</v>
      </c>
      <c r="AD3" s="30"/>
      <c r="AE3" s="18" t="s">
        <v>135</v>
      </c>
      <c r="AF3" s="19" t="s">
        <v>136</v>
      </c>
      <c r="AG3" s="31" t="s">
        <v>144</v>
      </c>
      <c r="AH3" s="21"/>
      <c r="AI3" s="22" t="s">
        <v>145</v>
      </c>
      <c r="AJ3" s="23"/>
      <c r="AK3" s="26" t="s">
        <v>140</v>
      </c>
      <c r="AL3" s="17"/>
      <c r="AM3" s="18" t="s">
        <v>135</v>
      </c>
      <c r="AN3" s="19" t="s">
        <v>136</v>
      </c>
      <c r="AO3" s="20" t="s">
        <v>146</v>
      </c>
      <c r="AP3" s="21"/>
      <c r="AQ3" s="22" t="s">
        <v>147</v>
      </c>
      <c r="AR3" s="29"/>
      <c r="AS3" s="24" t="s">
        <v>148</v>
      </c>
      <c r="AT3" s="25"/>
      <c r="AU3" s="26" t="s">
        <v>140</v>
      </c>
      <c r="AV3" s="17"/>
      <c r="AW3" s="20" t="s">
        <v>146</v>
      </c>
      <c r="AX3" s="27" t="s">
        <v>147</v>
      </c>
      <c r="AY3" s="20" t="s">
        <v>148</v>
      </c>
      <c r="AZ3" s="17"/>
      <c r="BA3" s="21" t="s">
        <v>149</v>
      </c>
      <c r="BB3" s="20" t="s">
        <v>150</v>
      </c>
      <c r="BC3" s="27" t="s">
        <v>151</v>
      </c>
      <c r="BD3" s="32" t="s">
        <v>140</v>
      </c>
      <c r="BE3" s="17"/>
      <c r="BF3" s="21" t="s">
        <v>152</v>
      </c>
      <c r="BG3" s="31" t="s">
        <v>153</v>
      </c>
      <c r="BH3" s="28" t="s">
        <v>154</v>
      </c>
      <c r="BI3" s="33" t="s">
        <v>155</v>
      </c>
      <c r="BJ3" s="17"/>
      <c r="BK3" s="34" t="s">
        <v>156</v>
      </c>
      <c r="BL3" s="35" t="s">
        <v>157</v>
      </c>
      <c r="BM3" s="36" t="s">
        <v>158</v>
      </c>
      <c r="BN3" s="21" t="s">
        <v>159</v>
      </c>
      <c r="BO3" s="27" t="s">
        <v>160</v>
      </c>
    </row>
    <row r="4" spans="1:67" ht="15.75" thickBot="1">
      <c r="A4" s="4" t="s">
        <v>100</v>
      </c>
      <c r="B4" s="4" t="s">
        <v>5</v>
      </c>
      <c r="C4" s="4" t="s">
        <v>6</v>
      </c>
      <c r="D4" s="4" t="s">
        <v>2</v>
      </c>
      <c r="E4" s="4" t="s">
        <v>84</v>
      </c>
      <c r="F4" s="4"/>
      <c r="G4" s="4"/>
      <c r="H4" s="4"/>
      <c r="I4">
        <v>0</v>
      </c>
      <c r="K4">
        <v>0</v>
      </c>
      <c r="L4">
        <v>0</v>
      </c>
      <c r="U4">
        <v>0</v>
      </c>
      <c r="V4">
        <v>0</v>
      </c>
      <c r="AE4">
        <v>0</v>
      </c>
      <c r="AM4">
        <v>0</v>
      </c>
      <c r="BA4" t="s">
        <v>161</v>
      </c>
      <c r="BF4" t="s">
        <v>161</v>
      </c>
      <c r="BG4" t="s">
        <v>161</v>
      </c>
      <c r="BI4" t="s">
        <v>161</v>
      </c>
      <c r="BK4" t="s">
        <v>162</v>
      </c>
      <c r="BL4" t="s">
        <v>163</v>
      </c>
      <c r="BM4" t="s">
        <v>164</v>
      </c>
      <c r="BN4">
        <v>250</v>
      </c>
      <c r="BO4" t="s">
        <v>165</v>
      </c>
    </row>
    <row r="5" spans="1:67" ht="15.75" thickBot="1">
      <c r="A5" s="4" t="s">
        <v>83</v>
      </c>
      <c r="B5" s="4" t="s">
        <v>5</v>
      </c>
      <c r="C5" s="4" t="s">
        <v>6</v>
      </c>
      <c r="D5" s="4" t="s">
        <v>2</v>
      </c>
      <c r="E5" s="4" t="s">
        <v>84</v>
      </c>
      <c r="F5" s="4"/>
      <c r="G5" s="4"/>
      <c r="H5" s="4"/>
      <c r="I5">
        <v>0</v>
      </c>
      <c r="K5">
        <v>0</v>
      </c>
      <c r="L5">
        <v>0</v>
      </c>
      <c r="U5">
        <v>0</v>
      </c>
      <c r="V5">
        <v>0</v>
      </c>
      <c r="AE5">
        <v>0</v>
      </c>
      <c r="AM5">
        <v>0</v>
      </c>
      <c r="BA5" t="s">
        <v>162</v>
      </c>
      <c r="BB5" t="s">
        <v>166</v>
      </c>
      <c r="BC5" t="s">
        <v>167</v>
      </c>
      <c r="BD5" t="s">
        <v>168</v>
      </c>
      <c r="BF5" t="s">
        <v>161</v>
      </c>
      <c r="BG5" t="s">
        <v>161</v>
      </c>
      <c r="BI5" t="s">
        <v>161</v>
      </c>
      <c r="BK5" t="s">
        <v>162</v>
      </c>
      <c r="BL5" t="s">
        <v>169</v>
      </c>
      <c r="BM5" t="s">
        <v>164</v>
      </c>
      <c r="BN5">
        <v>500</v>
      </c>
      <c r="BO5" t="s">
        <v>355</v>
      </c>
    </row>
    <row r="6" spans="1:67" ht="15.75" thickBot="1">
      <c r="A6" s="4" t="s">
        <v>90</v>
      </c>
      <c r="B6" s="4" t="s">
        <v>5</v>
      </c>
      <c r="C6" s="7"/>
      <c r="D6" s="4" t="s">
        <v>2</v>
      </c>
      <c r="E6" s="4" t="s">
        <v>84</v>
      </c>
      <c r="F6" s="4"/>
      <c r="G6" s="4"/>
      <c r="H6" s="4"/>
      <c r="I6">
        <v>0</v>
      </c>
      <c r="K6">
        <v>0</v>
      </c>
      <c r="L6">
        <v>0</v>
      </c>
      <c r="U6">
        <v>0</v>
      </c>
      <c r="V6">
        <v>0</v>
      </c>
      <c r="AE6">
        <v>0</v>
      </c>
      <c r="AM6">
        <v>0</v>
      </c>
      <c r="BA6" t="s">
        <v>162</v>
      </c>
      <c r="BB6" t="s">
        <v>5</v>
      </c>
      <c r="BC6" t="s">
        <v>167</v>
      </c>
      <c r="BF6" t="s">
        <v>161</v>
      </c>
      <c r="BG6" t="s">
        <v>161</v>
      </c>
      <c r="BI6" t="s">
        <v>161</v>
      </c>
      <c r="BK6" t="s">
        <v>161</v>
      </c>
    </row>
    <row r="7" spans="1:67" ht="15.75" thickBot="1">
      <c r="A7" s="4" t="s">
        <v>98</v>
      </c>
      <c r="B7" s="4" t="s">
        <v>5</v>
      </c>
      <c r="C7" s="7"/>
      <c r="D7" s="4" t="s">
        <v>2</v>
      </c>
      <c r="E7" s="4" t="s">
        <v>84</v>
      </c>
      <c r="F7" s="4"/>
      <c r="G7" s="4"/>
      <c r="H7" s="4"/>
      <c r="I7">
        <v>9</v>
      </c>
      <c r="K7">
        <v>5</v>
      </c>
      <c r="L7">
        <v>4</v>
      </c>
      <c r="M7" t="s">
        <v>171</v>
      </c>
      <c r="N7" t="s">
        <v>162</v>
      </c>
      <c r="O7" t="s">
        <v>172</v>
      </c>
      <c r="P7" t="s">
        <v>162</v>
      </c>
      <c r="Q7" t="s">
        <v>173</v>
      </c>
      <c r="R7" t="s">
        <v>162</v>
      </c>
      <c r="S7" t="s">
        <v>174</v>
      </c>
      <c r="U7">
        <v>1</v>
      </c>
      <c r="V7">
        <v>1</v>
      </c>
      <c r="W7" t="s">
        <v>161</v>
      </c>
      <c r="X7" t="s">
        <v>162</v>
      </c>
      <c r="AE7">
        <v>2</v>
      </c>
      <c r="AF7">
        <v>2</v>
      </c>
      <c r="AG7" t="s">
        <v>175</v>
      </c>
      <c r="AH7" t="s">
        <v>162</v>
      </c>
      <c r="AI7" t="s">
        <v>176</v>
      </c>
      <c r="AM7">
        <v>1</v>
      </c>
      <c r="AN7">
        <v>1</v>
      </c>
      <c r="AO7" t="s">
        <v>177</v>
      </c>
      <c r="AP7" t="s">
        <v>162</v>
      </c>
      <c r="BA7" t="s">
        <v>161</v>
      </c>
      <c r="BF7" t="s">
        <v>162</v>
      </c>
      <c r="BG7" t="s">
        <v>162</v>
      </c>
      <c r="BH7" t="s">
        <v>178</v>
      </c>
      <c r="BI7" t="s">
        <v>161</v>
      </c>
      <c r="BK7" t="s">
        <v>162</v>
      </c>
      <c r="BL7" t="s">
        <v>169</v>
      </c>
      <c r="BM7" t="s">
        <v>164</v>
      </c>
      <c r="BN7">
        <v>250</v>
      </c>
      <c r="BO7" t="s">
        <v>165</v>
      </c>
    </row>
    <row r="8" spans="1:67" ht="15.75" thickBot="1">
      <c r="A8" s="4" t="s">
        <v>107</v>
      </c>
      <c r="B8" s="4" t="s">
        <v>1</v>
      </c>
      <c r="C8" s="7"/>
      <c r="D8" s="4" t="s">
        <v>2</v>
      </c>
      <c r="E8" s="4" t="s">
        <v>84</v>
      </c>
      <c r="F8" s="4"/>
      <c r="G8" s="4"/>
      <c r="H8" s="4"/>
      <c r="I8">
        <v>6</v>
      </c>
      <c r="K8">
        <v>2</v>
      </c>
      <c r="L8">
        <v>0</v>
      </c>
      <c r="M8" t="s">
        <v>179</v>
      </c>
      <c r="N8" t="s">
        <v>161</v>
      </c>
      <c r="O8" t="s">
        <v>171</v>
      </c>
      <c r="P8" t="s">
        <v>161</v>
      </c>
      <c r="U8">
        <v>4</v>
      </c>
      <c r="V8">
        <v>3</v>
      </c>
      <c r="W8" t="s">
        <v>180</v>
      </c>
      <c r="X8" t="s">
        <v>161</v>
      </c>
      <c r="Y8" t="s">
        <v>161</v>
      </c>
      <c r="Z8" t="s">
        <v>162</v>
      </c>
      <c r="AA8" t="s">
        <v>181</v>
      </c>
      <c r="AB8" t="s">
        <v>162</v>
      </c>
      <c r="AM8">
        <v>0</v>
      </c>
      <c r="AW8" t="s">
        <v>182</v>
      </c>
      <c r="AX8" t="s">
        <v>183</v>
      </c>
      <c r="AY8" t="s">
        <v>184</v>
      </c>
      <c r="BA8" t="s">
        <v>161</v>
      </c>
      <c r="BF8" t="s">
        <v>161</v>
      </c>
      <c r="BG8" t="s">
        <v>161</v>
      </c>
      <c r="BI8" t="s">
        <v>162</v>
      </c>
      <c r="BK8" t="s">
        <v>162</v>
      </c>
      <c r="BL8" t="s">
        <v>163</v>
      </c>
      <c r="BM8" t="s">
        <v>164</v>
      </c>
      <c r="BN8">
        <v>400</v>
      </c>
      <c r="BO8" t="s">
        <v>165</v>
      </c>
    </row>
    <row r="9" spans="1:67" ht="15.75" thickBot="1">
      <c r="A9" s="4" t="s">
        <v>111</v>
      </c>
      <c r="B9" s="4" t="s">
        <v>1</v>
      </c>
      <c r="C9" s="4" t="s">
        <v>3</v>
      </c>
      <c r="D9" s="4" t="s">
        <v>2</v>
      </c>
      <c r="E9" s="4" t="s">
        <v>84</v>
      </c>
      <c r="F9" s="4"/>
      <c r="G9" s="4"/>
      <c r="H9" s="4"/>
      <c r="I9">
        <v>2</v>
      </c>
      <c r="K9">
        <v>0</v>
      </c>
      <c r="L9">
        <v>0</v>
      </c>
      <c r="U9">
        <v>2</v>
      </c>
      <c r="V9">
        <v>1</v>
      </c>
      <c r="W9" t="s">
        <v>161</v>
      </c>
      <c r="X9" t="s">
        <v>162</v>
      </c>
      <c r="Y9" t="s">
        <v>179</v>
      </c>
      <c r="Z9" t="s">
        <v>161</v>
      </c>
      <c r="AE9">
        <v>0</v>
      </c>
      <c r="AM9">
        <v>0</v>
      </c>
      <c r="BA9" t="s">
        <v>161</v>
      </c>
      <c r="BF9" t="s">
        <v>161</v>
      </c>
      <c r="BG9" t="s">
        <v>161</v>
      </c>
      <c r="BI9" t="s">
        <v>162</v>
      </c>
      <c r="BK9" t="s">
        <v>162</v>
      </c>
      <c r="BL9" t="s">
        <v>163</v>
      </c>
      <c r="BM9" t="s">
        <v>1</v>
      </c>
      <c r="BN9">
        <v>510</v>
      </c>
      <c r="BO9" t="s">
        <v>165</v>
      </c>
    </row>
    <row r="10" spans="1:67" ht="15.75" thickBot="1">
      <c r="A10" s="4" t="s">
        <v>112</v>
      </c>
      <c r="B10" s="4" t="s">
        <v>1</v>
      </c>
      <c r="C10" s="7"/>
      <c r="D10" s="4" t="s">
        <v>2</v>
      </c>
      <c r="E10" s="4" t="s">
        <v>84</v>
      </c>
      <c r="F10" s="4"/>
      <c r="G10" s="4"/>
      <c r="H10" s="4"/>
      <c r="I10">
        <v>0</v>
      </c>
      <c r="K10">
        <v>0</v>
      </c>
      <c r="L10">
        <v>0</v>
      </c>
      <c r="U10">
        <v>0</v>
      </c>
      <c r="V10">
        <v>0</v>
      </c>
      <c r="AE10">
        <v>0</v>
      </c>
      <c r="AM10">
        <v>0</v>
      </c>
      <c r="BA10" t="s">
        <v>162</v>
      </c>
      <c r="BB10" t="s">
        <v>166</v>
      </c>
      <c r="BC10" t="s">
        <v>168</v>
      </c>
      <c r="BF10" t="s">
        <v>161</v>
      </c>
      <c r="BG10" t="s">
        <v>161</v>
      </c>
      <c r="BI10" t="s">
        <v>161</v>
      </c>
      <c r="BK10" t="s">
        <v>162</v>
      </c>
      <c r="BL10" t="s">
        <v>185</v>
      </c>
      <c r="BM10" t="s">
        <v>164</v>
      </c>
      <c r="BN10">
        <v>500</v>
      </c>
      <c r="BO10" t="s">
        <v>355</v>
      </c>
    </row>
    <row r="11" spans="1:67" ht="15.75" thickBot="1">
      <c r="A11" s="4" t="s">
        <v>115</v>
      </c>
      <c r="B11" s="4" t="s">
        <v>1</v>
      </c>
      <c r="C11" s="7"/>
      <c r="D11" s="4" t="s">
        <v>2</v>
      </c>
      <c r="E11" s="4" t="s">
        <v>84</v>
      </c>
      <c r="F11" s="4"/>
      <c r="G11" s="4"/>
      <c r="H11" s="4"/>
      <c r="I11">
        <v>0</v>
      </c>
      <c r="K11">
        <v>0</v>
      </c>
      <c r="L11">
        <v>0</v>
      </c>
      <c r="U11">
        <v>0</v>
      </c>
      <c r="V11">
        <v>0</v>
      </c>
      <c r="AE11">
        <v>0</v>
      </c>
      <c r="AM11">
        <v>0</v>
      </c>
      <c r="BA11" t="s">
        <v>162</v>
      </c>
      <c r="BB11" t="s">
        <v>168</v>
      </c>
      <c r="BC11" t="s">
        <v>5</v>
      </c>
      <c r="BF11" t="s">
        <v>161</v>
      </c>
      <c r="BG11" t="s">
        <v>162</v>
      </c>
      <c r="BI11" t="s">
        <v>161</v>
      </c>
      <c r="BK11" t="s">
        <v>162</v>
      </c>
      <c r="BL11" t="s">
        <v>185</v>
      </c>
      <c r="BM11" t="s">
        <v>1</v>
      </c>
      <c r="BN11">
        <v>300</v>
      </c>
      <c r="BO11" t="s">
        <v>355</v>
      </c>
    </row>
    <row r="12" spans="1:67" ht="15.75" thickBot="1">
      <c r="A12" s="4" t="s">
        <v>118</v>
      </c>
      <c r="B12" s="4" t="s">
        <v>5</v>
      </c>
      <c r="C12" s="4" t="s">
        <v>6</v>
      </c>
      <c r="D12" s="4" t="s">
        <v>2</v>
      </c>
      <c r="E12" s="4" t="s">
        <v>84</v>
      </c>
      <c r="F12" s="4"/>
      <c r="G12" s="4"/>
      <c r="H12" s="4"/>
      <c r="I12">
        <v>0</v>
      </c>
      <c r="K12">
        <v>0</v>
      </c>
      <c r="L12">
        <v>0</v>
      </c>
      <c r="U12">
        <v>0</v>
      </c>
      <c r="V12">
        <v>0</v>
      </c>
      <c r="AE12">
        <v>0</v>
      </c>
      <c r="AM12">
        <v>0</v>
      </c>
      <c r="BA12" t="s">
        <v>162</v>
      </c>
      <c r="BB12" t="s">
        <v>186</v>
      </c>
      <c r="BF12" t="s">
        <v>161</v>
      </c>
      <c r="BG12" t="s">
        <v>161</v>
      </c>
      <c r="BI12" t="s">
        <v>162</v>
      </c>
      <c r="BK12" t="s">
        <v>162</v>
      </c>
      <c r="BL12" t="s">
        <v>169</v>
      </c>
      <c r="BM12" t="s">
        <v>164</v>
      </c>
      <c r="BN12">
        <v>300</v>
      </c>
      <c r="BO12" t="s">
        <v>165</v>
      </c>
    </row>
    <row r="13" spans="1:67" ht="15.75" thickBot="1">
      <c r="A13" s="4" t="s">
        <v>86</v>
      </c>
      <c r="B13" s="4" t="s">
        <v>5</v>
      </c>
      <c r="C13" s="7"/>
      <c r="D13" s="4" t="s">
        <v>38</v>
      </c>
      <c r="E13" s="4" t="s">
        <v>84</v>
      </c>
      <c r="F13" s="4"/>
      <c r="G13" s="4"/>
      <c r="H13" s="4"/>
      <c r="I13">
        <v>0</v>
      </c>
      <c r="K13">
        <v>0</v>
      </c>
      <c r="L13">
        <v>0</v>
      </c>
      <c r="U13">
        <v>0</v>
      </c>
      <c r="V13">
        <v>0</v>
      </c>
      <c r="AE13">
        <v>0</v>
      </c>
      <c r="AM13">
        <v>0</v>
      </c>
      <c r="BA13" t="s">
        <v>162</v>
      </c>
      <c r="BB13" t="s">
        <v>167</v>
      </c>
      <c r="BC13" t="s">
        <v>168</v>
      </c>
      <c r="BF13" t="s">
        <v>161</v>
      </c>
      <c r="BG13" t="s">
        <v>161</v>
      </c>
      <c r="BI13" t="s">
        <v>161</v>
      </c>
      <c r="BK13" t="s">
        <v>162</v>
      </c>
      <c r="BL13" t="s">
        <v>169</v>
      </c>
      <c r="BM13" t="s">
        <v>164</v>
      </c>
      <c r="BN13">
        <v>450</v>
      </c>
      <c r="BO13" t="s">
        <v>165</v>
      </c>
    </row>
    <row r="14" spans="1:67" ht="15.75" thickBot="1">
      <c r="A14" s="4" t="s">
        <v>88</v>
      </c>
      <c r="B14" s="4" t="s">
        <v>1</v>
      </c>
      <c r="C14" s="4" t="s">
        <v>6</v>
      </c>
      <c r="D14" s="4" t="s">
        <v>45</v>
      </c>
      <c r="E14" s="4" t="s">
        <v>84</v>
      </c>
      <c r="F14" s="4"/>
      <c r="G14" s="4"/>
      <c r="H14" s="4"/>
      <c r="I14">
        <v>6</v>
      </c>
      <c r="K14">
        <v>1</v>
      </c>
      <c r="L14">
        <v>0</v>
      </c>
      <c r="M14" t="s">
        <v>5</v>
      </c>
      <c r="N14" t="s">
        <v>161</v>
      </c>
      <c r="U14">
        <v>5</v>
      </c>
      <c r="V14">
        <v>3</v>
      </c>
      <c r="W14" t="s">
        <v>161</v>
      </c>
      <c r="X14" t="s">
        <v>162</v>
      </c>
      <c r="Y14" t="s">
        <v>187</v>
      </c>
      <c r="Z14" t="s">
        <v>162</v>
      </c>
      <c r="AA14" t="s">
        <v>181</v>
      </c>
      <c r="AB14" t="s">
        <v>162</v>
      </c>
      <c r="AC14" t="s">
        <v>188</v>
      </c>
      <c r="AE14">
        <v>0</v>
      </c>
      <c r="AM14">
        <v>0</v>
      </c>
      <c r="BA14" t="s">
        <v>161</v>
      </c>
      <c r="BF14" t="s">
        <v>161</v>
      </c>
      <c r="BI14" t="s">
        <v>161</v>
      </c>
      <c r="BK14" t="s">
        <v>162</v>
      </c>
      <c r="BL14" t="s">
        <v>163</v>
      </c>
      <c r="BM14" t="s">
        <v>164</v>
      </c>
      <c r="BN14">
        <v>900</v>
      </c>
      <c r="BO14" t="s">
        <v>165</v>
      </c>
    </row>
    <row r="15" spans="1:67" ht="15.75" thickBot="1">
      <c r="A15" s="4" t="s">
        <v>91</v>
      </c>
      <c r="B15" s="4" t="s">
        <v>5</v>
      </c>
      <c r="C15" s="7"/>
      <c r="D15" s="4" t="s">
        <v>2</v>
      </c>
      <c r="E15" s="4" t="s">
        <v>84</v>
      </c>
      <c r="F15" s="4"/>
      <c r="G15" s="4"/>
      <c r="H15" s="4"/>
      <c r="I15">
        <v>1</v>
      </c>
      <c r="K15">
        <v>0</v>
      </c>
      <c r="L15">
        <v>0</v>
      </c>
      <c r="U15">
        <v>0</v>
      </c>
      <c r="V15">
        <v>0</v>
      </c>
      <c r="AE15">
        <v>0</v>
      </c>
      <c r="AM15">
        <v>0</v>
      </c>
      <c r="BA15" t="s">
        <v>162</v>
      </c>
      <c r="BB15" t="s">
        <v>189</v>
      </c>
      <c r="BC15" t="s">
        <v>167</v>
      </c>
      <c r="BF15" t="s">
        <v>161</v>
      </c>
      <c r="BG15" t="s">
        <v>161</v>
      </c>
      <c r="BI15" t="s">
        <v>161</v>
      </c>
      <c r="BK15" t="s">
        <v>162</v>
      </c>
      <c r="BL15" t="s">
        <v>163</v>
      </c>
      <c r="BM15" t="s">
        <v>164</v>
      </c>
      <c r="BN15">
        <v>500</v>
      </c>
      <c r="BO15" t="s">
        <v>165</v>
      </c>
    </row>
    <row r="16" spans="1:67" ht="15.75" thickBot="1">
      <c r="A16" s="4" t="s">
        <v>92</v>
      </c>
      <c r="B16" s="4" t="s">
        <v>5</v>
      </c>
      <c r="C16" s="4" t="s">
        <v>6</v>
      </c>
      <c r="D16" s="4" t="s">
        <v>2</v>
      </c>
      <c r="E16" s="4" t="s">
        <v>84</v>
      </c>
      <c r="F16" s="4"/>
      <c r="G16" s="4"/>
      <c r="H16" s="4"/>
      <c r="I16">
        <v>0</v>
      </c>
      <c r="K16">
        <v>0</v>
      </c>
      <c r="L16">
        <v>0</v>
      </c>
      <c r="U16">
        <v>0</v>
      </c>
      <c r="V16">
        <v>0</v>
      </c>
      <c r="AE16">
        <v>0</v>
      </c>
      <c r="AM16">
        <v>0</v>
      </c>
      <c r="BA16" t="s">
        <v>162</v>
      </c>
      <c r="BB16" t="s">
        <v>167</v>
      </c>
      <c r="BF16" t="s">
        <v>161</v>
      </c>
      <c r="BG16" t="s">
        <v>161</v>
      </c>
      <c r="BI16" t="s">
        <v>161</v>
      </c>
      <c r="BK16" t="s">
        <v>161</v>
      </c>
    </row>
    <row r="17" spans="1:67" ht="15.75" thickBot="1">
      <c r="A17" s="4" t="s">
        <v>93</v>
      </c>
      <c r="B17" s="4" t="s">
        <v>5</v>
      </c>
      <c r="C17" s="7"/>
      <c r="D17" s="4" t="s">
        <v>2</v>
      </c>
      <c r="E17" s="4" t="s">
        <v>84</v>
      </c>
      <c r="F17" s="4"/>
      <c r="G17" s="4"/>
      <c r="H17" s="4"/>
      <c r="I17">
        <v>0</v>
      </c>
      <c r="K17">
        <v>0</v>
      </c>
      <c r="L17">
        <v>0</v>
      </c>
      <c r="U17">
        <v>0</v>
      </c>
      <c r="V17">
        <v>0</v>
      </c>
      <c r="AE17">
        <v>0</v>
      </c>
      <c r="AM17">
        <v>0</v>
      </c>
      <c r="BA17" t="s">
        <v>161</v>
      </c>
      <c r="BF17" t="s">
        <v>161</v>
      </c>
      <c r="BG17" t="s">
        <v>161</v>
      </c>
      <c r="BI17" t="s">
        <v>161</v>
      </c>
      <c r="BK17" t="s">
        <v>162</v>
      </c>
      <c r="BL17" t="s">
        <v>185</v>
      </c>
      <c r="BM17" t="s">
        <v>164</v>
      </c>
      <c r="BN17">
        <v>35</v>
      </c>
      <c r="BO17" t="s">
        <v>355</v>
      </c>
    </row>
    <row r="18" spans="1:67" ht="15.75" thickBot="1">
      <c r="A18" s="4" t="s">
        <v>96</v>
      </c>
      <c r="B18" s="4" t="s">
        <v>1</v>
      </c>
      <c r="C18" s="7"/>
      <c r="D18" s="4" t="s">
        <v>2</v>
      </c>
      <c r="E18" s="4" t="s">
        <v>84</v>
      </c>
      <c r="F18" s="4"/>
      <c r="G18" s="4"/>
      <c r="H18" s="4"/>
      <c r="I18">
        <v>5</v>
      </c>
      <c r="K18">
        <v>0</v>
      </c>
      <c r="L18">
        <v>0</v>
      </c>
      <c r="U18">
        <v>4</v>
      </c>
      <c r="V18">
        <v>0</v>
      </c>
      <c r="W18" t="s">
        <v>181</v>
      </c>
      <c r="X18" t="s">
        <v>161</v>
      </c>
      <c r="Y18" t="s">
        <v>190</v>
      </c>
      <c r="Z18" t="s">
        <v>161</v>
      </c>
      <c r="AA18" t="s">
        <v>187</v>
      </c>
      <c r="AB18" t="s">
        <v>161</v>
      </c>
      <c r="AC18" t="s">
        <v>171</v>
      </c>
      <c r="AE18">
        <v>0</v>
      </c>
      <c r="AM18">
        <v>0</v>
      </c>
      <c r="BA18" t="s">
        <v>162</v>
      </c>
      <c r="BB18" t="s">
        <v>191</v>
      </c>
      <c r="BC18" t="s">
        <v>5</v>
      </c>
      <c r="BF18" t="s">
        <v>161</v>
      </c>
      <c r="BG18" t="s">
        <v>161</v>
      </c>
      <c r="BI18" t="s">
        <v>161</v>
      </c>
      <c r="BK18" t="s">
        <v>162</v>
      </c>
      <c r="BL18" t="s">
        <v>169</v>
      </c>
      <c r="BM18" t="s">
        <v>164</v>
      </c>
      <c r="BN18">
        <v>380</v>
      </c>
      <c r="BO18" t="s">
        <v>165</v>
      </c>
    </row>
    <row r="19" spans="1:67" ht="15.75" thickBot="1">
      <c r="A19" s="4" t="s">
        <v>102</v>
      </c>
      <c r="B19" s="4" t="s">
        <v>5</v>
      </c>
      <c r="C19" s="7"/>
      <c r="D19" s="4" t="s">
        <v>2</v>
      </c>
      <c r="E19" s="4" t="s">
        <v>84</v>
      </c>
      <c r="F19" s="4"/>
      <c r="G19" s="4"/>
      <c r="H19" s="4"/>
      <c r="I19">
        <v>0</v>
      </c>
      <c r="K19">
        <v>0</v>
      </c>
      <c r="L19">
        <v>0</v>
      </c>
      <c r="U19">
        <v>0</v>
      </c>
      <c r="V19">
        <v>0</v>
      </c>
      <c r="AE19">
        <v>0</v>
      </c>
      <c r="AM19">
        <v>0</v>
      </c>
      <c r="BA19" t="s">
        <v>162</v>
      </c>
      <c r="BB19" t="s">
        <v>168</v>
      </c>
      <c r="BC19" t="s">
        <v>167</v>
      </c>
      <c r="BF19" t="s">
        <v>161</v>
      </c>
      <c r="BG19" t="s">
        <v>161</v>
      </c>
      <c r="BI19" t="s">
        <v>161</v>
      </c>
      <c r="BK19" t="s">
        <v>162</v>
      </c>
      <c r="BL19" t="s">
        <v>192</v>
      </c>
      <c r="BM19" t="s">
        <v>1</v>
      </c>
      <c r="BN19">
        <v>100</v>
      </c>
      <c r="BO19" t="s">
        <v>165</v>
      </c>
    </row>
    <row r="20" spans="1:67" ht="15.75" thickBot="1">
      <c r="A20" s="4" t="s">
        <v>104</v>
      </c>
      <c r="B20" s="4" t="s">
        <v>1</v>
      </c>
      <c r="C20" s="4" t="s">
        <v>3</v>
      </c>
      <c r="D20" s="4" t="s">
        <v>2</v>
      </c>
      <c r="E20" s="4" t="s">
        <v>84</v>
      </c>
      <c r="F20" s="4"/>
      <c r="G20" s="4"/>
      <c r="H20" s="4"/>
      <c r="I20">
        <v>5</v>
      </c>
      <c r="K20">
        <v>0</v>
      </c>
      <c r="L20">
        <v>0</v>
      </c>
      <c r="U20">
        <v>4</v>
      </c>
      <c r="V20">
        <v>2</v>
      </c>
      <c r="W20" t="s">
        <v>171</v>
      </c>
      <c r="X20" t="s">
        <v>161</v>
      </c>
      <c r="Y20" t="s">
        <v>161</v>
      </c>
      <c r="Z20" t="s">
        <v>162</v>
      </c>
      <c r="AA20" t="s">
        <v>181</v>
      </c>
      <c r="AB20" t="s">
        <v>161</v>
      </c>
      <c r="AC20" t="s">
        <v>179</v>
      </c>
      <c r="AE20">
        <v>0</v>
      </c>
      <c r="AM20">
        <v>1</v>
      </c>
      <c r="AN20">
        <v>1</v>
      </c>
      <c r="AO20" t="s">
        <v>193</v>
      </c>
      <c r="AP20" t="s">
        <v>162</v>
      </c>
      <c r="AW20" t="s">
        <v>194</v>
      </c>
      <c r="AX20" t="s">
        <v>161</v>
      </c>
      <c r="AY20" t="s">
        <v>195</v>
      </c>
      <c r="BA20" t="s">
        <v>162</v>
      </c>
      <c r="BB20" t="s">
        <v>168</v>
      </c>
      <c r="BF20" t="s">
        <v>162</v>
      </c>
      <c r="BG20" t="s">
        <v>161</v>
      </c>
      <c r="BH20" t="s">
        <v>196</v>
      </c>
      <c r="BI20" t="s">
        <v>161</v>
      </c>
      <c r="BK20" t="s">
        <v>162</v>
      </c>
      <c r="BL20" t="s">
        <v>163</v>
      </c>
      <c r="BM20" t="s">
        <v>164</v>
      </c>
      <c r="BN20">
        <v>90</v>
      </c>
      <c r="BO20" t="s">
        <v>355</v>
      </c>
    </row>
    <row r="21" spans="1:67" ht="15.75" thickBot="1">
      <c r="A21" s="4" t="s">
        <v>106</v>
      </c>
      <c r="B21" s="4" t="s">
        <v>1</v>
      </c>
      <c r="C21" s="7"/>
      <c r="D21" s="4" t="s">
        <v>2</v>
      </c>
      <c r="E21" s="4" t="s">
        <v>84</v>
      </c>
      <c r="F21" s="4"/>
      <c r="G21" s="4"/>
      <c r="H21" s="4"/>
      <c r="I21">
        <v>4</v>
      </c>
      <c r="K21">
        <v>2</v>
      </c>
      <c r="L21">
        <v>0</v>
      </c>
      <c r="M21" t="s">
        <v>171</v>
      </c>
      <c r="N21" t="s">
        <v>161</v>
      </c>
      <c r="O21" t="s">
        <v>179</v>
      </c>
      <c r="P21" t="s">
        <v>161</v>
      </c>
      <c r="U21">
        <v>1</v>
      </c>
      <c r="V21">
        <v>1</v>
      </c>
      <c r="W21" t="s">
        <v>161</v>
      </c>
      <c r="X21" t="s">
        <v>162</v>
      </c>
      <c r="AE21">
        <v>1</v>
      </c>
      <c r="AF21">
        <v>0</v>
      </c>
      <c r="AG21" t="s">
        <v>197</v>
      </c>
      <c r="AM21">
        <v>0</v>
      </c>
      <c r="AW21" t="s">
        <v>197</v>
      </c>
      <c r="AX21" t="s">
        <v>184</v>
      </c>
      <c r="AY21" t="s">
        <v>183</v>
      </c>
      <c r="BA21" t="s">
        <v>162</v>
      </c>
      <c r="BB21" t="s">
        <v>191</v>
      </c>
      <c r="BF21" t="s">
        <v>161</v>
      </c>
      <c r="BG21" t="s">
        <v>161</v>
      </c>
      <c r="BI21" t="s">
        <v>162</v>
      </c>
      <c r="BK21" t="s">
        <v>162</v>
      </c>
      <c r="BL21" t="s">
        <v>185</v>
      </c>
      <c r="BM21" t="s">
        <v>164</v>
      </c>
      <c r="BN21">
        <v>224</v>
      </c>
      <c r="BO21" t="s">
        <v>165</v>
      </c>
    </row>
    <row r="22" spans="1:67" ht="15.75" thickBot="1">
      <c r="A22" s="4" t="s">
        <v>109</v>
      </c>
      <c r="B22" s="4" t="s">
        <v>5</v>
      </c>
      <c r="C22" s="7"/>
      <c r="D22" s="4" t="s">
        <v>2</v>
      </c>
      <c r="E22" s="4" t="s">
        <v>84</v>
      </c>
      <c r="F22" s="4"/>
      <c r="G22" s="4"/>
      <c r="H22" s="4"/>
      <c r="I22">
        <v>7</v>
      </c>
      <c r="K22">
        <v>2</v>
      </c>
      <c r="L22">
        <v>1</v>
      </c>
      <c r="M22" t="s">
        <v>172</v>
      </c>
      <c r="N22" t="s">
        <v>161</v>
      </c>
      <c r="O22" t="s">
        <v>173</v>
      </c>
      <c r="P22" t="s">
        <v>162</v>
      </c>
      <c r="U22">
        <v>4</v>
      </c>
      <c r="V22">
        <v>3</v>
      </c>
      <c r="W22" t="s">
        <v>161</v>
      </c>
      <c r="X22" t="s">
        <v>162</v>
      </c>
      <c r="Y22" t="s">
        <v>180</v>
      </c>
      <c r="Z22" t="s">
        <v>161</v>
      </c>
      <c r="AA22" t="s">
        <v>197</v>
      </c>
      <c r="AB22" t="s">
        <v>161</v>
      </c>
      <c r="AC22" t="s">
        <v>198</v>
      </c>
      <c r="AE22">
        <v>1</v>
      </c>
      <c r="AF22">
        <v>0</v>
      </c>
      <c r="AG22" t="s">
        <v>199</v>
      </c>
      <c r="AH22" t="s">
        <v>161</v>
      </c>
      <c r="AM22">
        <v>1</v>
      </c>
      <c r="AN22">
        <v>0</v>
      </c>
      <c r="AO22" t="s">
        <v>193</v>
      </c>
      <c r="AP22" t="s">
        <v>161</v>
      </c>
      <c r="AW22" t="s">
        <v>200</v>
      </c>
      <c r="BA22" t="s">
        <v>161</v>
      </c>
      <c r="BF22" t="s">
        <v>162</v>
      </c>
      <c r="BG22" t="s">
        <v>162</v>
      </c>
      <c r="BH22" t="s">
        <v>201</v>
      </c>
      <c r="BI22" t="s">
        <v>161</v>
      </c>
      <c r="BK22" t="s">
        <v>162</v>
      </c>
      <c r="BL22" t="s">
        <v>163</v>
      </c>
      <c r="BM22" t="s">
        <v>164</v>
      </c>
      <c r="BN22">
        <v>300</v>
      </c>
      <c r="BO22" t="s">
        <v>165</v>
      </c>
    </row>
    <row r="23" spans="1:67" ht="15.75" thickBot="1">
      <c r="A23" s="4" t="s">
        <v>119</v>
      </c>
      <c r="B23" s="4" t="s">
        <v>1</v>
      </c>
      <c r="C23" s="4" t="s">
        <v>3</v>
      </c>
      <c r="D23" s="4" t="s">
        <v>2</v>
      </c>
      <c r="E23" s="4" t="s">
        <v>84</v>
      </c>
      <c r="F23" s="4"/>
      <c r="G23" s="4"/>
      <c r="H23" s="4"/>
      <c r="I23">
        <v>6</v>
      </c>
      <c r="K23">
        <v>4</v>
      </c>
      <c r="L23">
        <v>3</v>
      </c>
      <c r="M23" t="s">
        <v>171</v>
      </c>
      <c r="N23" t="s">
        <v>162</v>
      </c>
      <c r="O23" t="s">
        <v>179</v>
      </c>
      <c r="P23" t="s">
        <v>161</v>
      </c>
      <c r="Q23" t="s">
        <v>172</v>
      </c>
      <c r="R23" t="s">
        <v>162</v>
      </c>
      <c r="S23" t="s">
        <v>202</v>
      </c>
      <c r="U23">
        <v>0</v>
      </c>
      <c r="V23">
        <v>0</v>
      </c>
      <c r="AE23">
        <v>2</v>
      </c>
      <c r="AF23">
        <v>0</v>
      </c>
      <c r="AG23" t="s">
        <v>175</v>
      </c>
      <c r="AH23" t="s">
        <v>161</v>
      </c>
      <c r="AI23" t="s">
        <v>199</v>
      </c>
      <c r="AJ23" t="s">
        <v>161</v>
      </c>
      <c r="AM23">
        <v>0</v>
      </c>
      <c r="AW23" t="s">
        <v>175</v>
      </c>
      <c r="AX23" t="s">
        <v>184</v>
      </c>
      <c r="AY23" t="s">
        <v>183</v>
      </c>
      <c r="BA23" t="s">
        <v>161</v>
      </c>
      <c r="BF23" t="s">
        <v>161</v>
      </c>
      <c r="BG23" t="s">
        <v>161</v>
      </c>
      <c r="BI23" t="s">
        <v>162</v>
      </c>
      <c r="BK23" t="s">
        <v>162</v>
      </c>
      <c r="BL23" t="s">
        <v>185</v>
      </c>
      <c r="BM23" t="s">
        <v>1</v>
      </c>
      <c r="BN23">
        <v>1800</v>
      </c>
      <c r="BO23" t="s">
        <v>165</v>
      </c>
    </row>
    <row r="24" spans="1:67" ht="15.75" thickBot="1">
      <c r="A24" s="4" t="s">
        <v>117</v>
      </c>
      <c r="B24" s="4" t="s">
        <v>1</v>
      </c>
      <c r="C24" s="7"/>
      <c r="D24" s="4" t="s">
        <v>2</v>
      </c>
      <c r="E24" s="4" t="s">
        <v>84</v>
      </c>
      <c r="F24" s="4"/>
      <c r="G24" s="4"/>
      <c r="H24" s="4"/>
      <c r="I24">
        <v>5</v>
      </c>
      <c r="K24">
        <v>2</v>
      </c>
      <c r="L24">
        <v>1</v>
      </c>
      <c r="M24" t="s">
        <v>171</v>
      </c>
      <c r="N24" t="s">
        <v>161</v>
      </c>
      <c r="O24" t="s">
        <v>5</v>
      </c>
      <c r="P24" t="s">
        <v>162</v>
      </c>
      <c r="U24">
        <v>1</v>
      </c>
      <c r="V24">
        <v>0</v>
      </c>
      <c r="W24" t="s">
        <v>180</v>
      </c>
      <c r="X24" t="s">
        <v>161</v>
      </c>
      <c r="AE24">
        <v>1</v>
      </c>
      <c r="AF24">
        <v>1</v>
      </c>
      <c r="AG24" t="s">
        <v>203</v>
      </c>
      <c r="AH24" t="s">
        <v>162</v>
      </c>
      <c r="AM24">
        <v>1</v>
      </c>
      <c r="AN24">
        <v>1</v>
      </c>
      <c r="AO24" t="s">
        <v>204</v>
      </c>
      <c r="AP24" t="s">
        <v>162</v>
      </c>
      <c r="AW24" t="s">
        <v>184</v>
      </c>
      <c r="AX24" t="s">
        <v>203</v>
      </c>
      <c r="AY24" t="s">
        <v>205</v>
      </c>
      <c r="BA24" t="s">
        <v>161</v>
      </c>
      <c r="BF24" t="s">
        <v>162</v>
      </c>
      <c r="BG24" t="s">
        <v>161</v>
      </c>
      <c r="BH24" t="s">
        <v>206</v>
      </c>
      <c r="BI24" t="s">
        <v>162</v>
      </c>
      <c r="BK24" t="s">
        <v>162</v>
      </c>
      <c r="BL24" t="s">
        <v>185</v>
      </c>
      <c r="BM24" t="s">
        <v>1</v>
      </c>
      <c r="BN24">
        <v>650</v>
      </c>
      <c r="BO24" t="s">
        <v>165</v>
      </c>
    </row>
    <row r="25" spans="1:67" ht="15.75" thickBot="1">
      <c r="A25" s="4" t="s">
        <v>99</v>
      </c>
      <c r="B25" s="4" t="s">
        <v>5</v>
      </c>
      <c r="C25" s="7"/>
      <c r="D25" s="4" t="s">
        <v>2</v>
      </c>
      <c r="E25" s="4" t="s">
        <v>84</v>
      </c>
      <c r="F25" s="4"/>
      <c r="G25" s="4"/>
      <c r="H25" s="4"/>
      <c r="I25">
        <v>7</v>
      </c>
      <c r="K25">
        <v>3</v>
      </c>
      <c r="L25">
        <v>1</v>
      </c>
      <c r="M25" t="s">
        <v>179</v>
      </c>
      <c r="N25" t="s">
        <v>161</v>
      </c>
      <c r="O25" t="s">
        <v>202</v>
      </c>
      <c r="P25" t="s">
        <v>161</v>
      </c>
      <c r="Q25" t="s">
        <v>173</v>
      </c>
      <c r="R25" t="s">
        <v>162</v>
      </c>
      <c r="U25">
        <v>3</v>
      </c>
      <c r="V25">
        <v>3</v>
      </c>
      <c r="W25" t="s">
        <v>180</v>
      </c>
      <c r="X25" t="s">
        <v>162</v>
      </c>
      <c r="Y25" t="s">
        <v>197</v>
      </c>
      <c r="Z25" t="s">
        <v>162</v>
      </c>
      <c r="AA25" t="s">
        <v>181</v>
      </c>
      <c r="AB25" t="s">
        <v>162</v>
      </c>
      <c r="AE25">
        <v>0</v>
      </c>
      <c r="AM25">
        <v>0</v>
      </c>
      <c r="BA25" t="s">
        <v>161</v>
      </c>
      <c r="BF25" t="s">
        <v>161</v>
      </c>
      <c r="BG25" t="s">
        <v>161</v>
      </c>
      <c r="BI25" t="s">
        <v>161</v>
      </c>
      <c r="BK25" t="s">
        <v>162</v>
      </c>
      <c r="BL25" t="s">
        <v>163</v>
      </c>
      <c r="BM25" t="s">
        <v>164</v>
      </c>
      <c r="BN25">
        <v>400</v>
      </c>
      <c r="BO25" t="s">
        <v>165</v>
      </c>
    </row>
    <row r="26" spans="1:67" ht="15.75" thickBot="1">
      <c r="A26" s="4" t="s">
        <v>114</v>
      </c>
      <c r="B26" s="4" t="s">
        <v>1</v>
      </c>
      <c r="C26" s="4" t="s">
        <v>3</v>
      </c>
      <c r="D26" s="4" t="s">
        <v>2</v>
      </c>
      <c r="E26" s="4" t="s">
        <v>84</v>
      </c>
      <c r="F26" s="4"/>
      <c r="G26" s="4"/>
      <c r="H26" s="4"/>
      <c r="I26">
        <v>0</v>
      </c>
      <c r="K26">
        <v>0</v>
      </c>
      <c r="L26">
        <v>0</v>
      </c>
      <c r="U26">
        <v>0</v>
      </c>
      <c r="V26">
        <v>0</v>
      </c>
      <c r="AE26">
        <v>0</v>
      </c>
      <c r="AM26">
        <v>0</v>
      </c>
      <c r="BA26" t="s">
        <v>162</v>
      </c>
      <c r="BB26" t="s">
        <v>167</v>
      </c>
      <c r="BF26" t="s">
        <v>161</v>
      </c>
      <c r="BG26" t="s">
        <v>161</v>
      </c>
      <c r="BI26" t="s">
        <v>161</v>
      </c>
      <c r="BK26" t="s">
        <v>162</v>
      </c>
      <c r="BL26" t="s">
        <v>169</v>
      </c>
      <c r="BM26" t="s">
        <v>164</v>
      </c>
      <c r="BN26">
        <v>400</v>
      </c>
      <c r="BO26" t="s">
        <v>355</v>
      </c>
    </row>
    <row r="27" spans="1:67" ht="15.75" thickBot="1">
      <c r="A27" s="4" t="s">
        <v>113</v>
      </c>
      <c r="B27" s="4" t="s">
        <v>5</v>
      </c>
      <c r="C27" s="4" t="s">
        <v>3</v>
      </c>
      <c r="D27" s="4" t="s">
        <v>2</v>
      </c>
      <c r="E27" s="4" t="s">
        <v>84</v>
      </c>
      <c r="F27" s="4"/>
      <c r="G27" s="4"/>
      <c r="H27" s="4"/>
      <c r="I27">
        <v>0</v>
      </c>
      <c r="K27">
        <v>0</v>
      </c>
      <c r="L27">
        <v>0</v>
      </c>
      <c r="U27">
        <v>0</v>
      </c>
      <c r="V27">
        <v>0</v>
      </c>
      <c r="AE27">
        <v>0</v>
      </c>
      <c r="AM27">
        <v>0</v>
      </c>
      <c r="BA27" t="s">
        <v>162</v>
      </c>
      <c r="BB27" t="s">
        <v>166</v>
      </c>
      <c r="BC27" t="s">
        <v>167</v>
      </c>
      <c r="BF27" t="s">
        <v>162</v>
      </c>
      <c r="BG27" t="s">
        <v>161</v>
      </c>
      <c r="BH27" t="s">
        <v>207</v>
      </c>
      <c r="BI27" t="s">
        <v>161</v>
      </c>
      <c r="BK27" t="s">
        <v>161</v>
      </c>
    </row>
    <row r="28" spans="1:67" ht="15.75" thickBot="1">
      <c r="A28" s="4" t="s">
        <v>116</v>
      </c>
      <c r="B28" s="4" t="s">
        <v>1</v>
      </c>
      <c r="C28" s="7"/>
      <c r="D28" s="4" t="s">
        <v>2</v>
      </c>
      <c r="E28" s="4" t="s">
        <v>84</v>
      </c>
      <c r="F28" s="4"/>
      <c r="G28" s="4"/>
      <c r="H28" s="4"/>
      <c r="I28">
        <v>2</v>
      </c>
      <c r="K28">
        <v>0</v>
      </c>
      <c r="L28">
        <v>0</v>
      </c>
      <c r="U28">
        <v>2</v>
      </c>
      <c r="V28">
        <v>2</v>
      </c>
      <c r="W28" t="s">
        <v>208</v>
      </c>
      <c r="X28" t="s">
        <v>162</v>
      </c>
      <c r="Y28" t="s">
        <v>161</v>
      </c>
      <c r="Z28" t="s">
        <v>162</v>
      </c>
      <c r="AE28">
        <v>0</v>
      </c>
      <c r="AM28">
        <v>0</v>
      </c>
      <c r="AW28" t="s">
        <v>209</v>
      </c>
      <c r="AX28" t="s">
        <v>210</v>
      </c>
      <c r="BA28" t="s">
        <v>161</v>
      </c>
      <c r="BF28" t="s">
        <v>161</v>
      </c>
      <c r="BG28" t="s">
        <v>161</v>
      </c>
      <c r="BI28" t="s">
        <v>162</v>
      </c>
      <c r="BK28" t="s">
        <v>162</v>
      </c>
      <c r="BL28" t="s">
        <v>169</v>
      </c>
      <c r="BM28" t="s">
        <v>164</v>
      </c>
      <c r="BN28">
        <v>200</v>
      </c>
      <c r="BO28" t="s">
        <v>165</v>
      </c>
    </row>
    <row r="29" spans="1:67" ht="15.75" thickBot="1">
      <c r="A29" s="4" t="s">
        <v>95</v>
      </c>
      <c r="B29" s="4" t="s">
        <v>1</v>
      </c>
      <c r="C29" s="7"/>
      <c r="D29" s="4" t="s">
        <v>2</v>
      </c>
      <c r="E29" s="4" t="s">
        <v>84</v>
      </c>
      <c r="F29" s="4"/>
      <c r="G29" s="4"/>
      <c r="H29" s="4"/>
      <c r="I29">
        <v>0</v>
      </c>
      <c r="K29">
        <v>0</v>
      </c>
      <c r="L29">
        <v>0</v>
      </c>
      <c r="U29">
        <v>0</v>
      </c>
      <c r="V29">
        <v>0</v>
      </c>
      <c r="AE29">
        <v>0</v>
      </c>
      <c r="AM29">
        <v>0</v>
      </c>
      <c r="BA29" t="s">
        <v>162</v>
      </c>
      <c r="BB29" t="s">
        <v>167</v>
      </c>
      <c r="BC29" t="s">
        <v>5</v>
      </c>
      <c r="BF29" t="s">
        <v>161</v>
      </c>
      <c r="BG29" t="s">
        <v>161</v>
      </c>
      <c r="BI29" t="s">
        <v>161</v>
      </c>
      <c r="BK29" t="s">
        <v>161</v>
      </c>
    </row>
    <row r="30" spans="1:67" ht="15.75" thickBot="1">
      <c r="A30" s="4" t="s">
        <v>105</v>
      </c>
      <c r="B30" s="4" t="s">
        <v>5</v>
      </c>
      <c r="C30" s="7"/>
      <c r="D30" s="4" t="s">
        <v>2</v>
      </c>
      <c r="E30" s="4" t="s">
        <v>84</v>
      </c>
      <c r="F30" s="4"/>
      <c r="G30" s="4"/>
      <c r="H30" s="4"/>
      <c r="I30">
        <v>0</v>
      </c>
      <c r="K30">
        <v>0</v>
      </c>
      <c r="L30">
        <v>0</v>
      </c>
      <c r="U30">
        <v>0</v>
      </c>
      <c r="V30">
        <v>0</v>
      </c>
      <c r="AE30">
        <v>0</v>
      </c>
      <c r="AM30">
        <v>0</v>
      </c>
      <c r="BA30" t="s">
        <v>162</v>
      </c>
      <c r="BB30" t="s">
        <v>167</v>
      </c>
      <c r="BC30" t="s">
        <v>168</v>
      </c>
      <c r="BF30" t="s">
        <v>161</v>
      </c>
      <c r="BG30" t="s">
        <v>161</v>
      </c>
      <c r="BI30" t="s">
        <v>161</v>
      </c>
      <c r="BK30" t="s">
        <v>162</v>
      </c>
      <c r="BL30" t="s">
        <v>185</v>
      </c>
      <c r="BM30" t="s">
        <v>164</v>
      </c>
      <c r="BN30">
        <v>300</v>
      </c>
      <c r="BO30" t="s">
        <v>165</v>
      </c>
    </row>
    <row r="31" spans="1:67" ht="15.75" thickBot="1">
      <c r="A31" s="4" t="s">
        <v>87</v>
      </c>
      <c r="B31" s="4" t="s">
        <v>5</v>
      </c>
      <c r="C31" s="7"/>
      <c r="D31" s="4" t="s">
        <v>38</v>
      </c>
      <c r="E31" s="4" t="s">
        <v>84</v>
      </c>
      <c r="F31" s="4"/>
      <c r="G31" s="4"/>
      <c r="H31" s="4"/>
      <c r="I31">
        <v>0</v>
      </c>
      <c r="K31">
        <v>0</v>
      </c>
      <c r="L31">
        <v>0</v>
      </c>
      <c r="U31">
        <v>0</v>
      </c>
      <c r="V31">
        <v>0</v>
      </c>
      <c r="AE31">
        <v>0</v>
      </c>
      <c r="AM31">
        <v>0</v>
      </c>
      <c r="BA31" t="s">
        <v>162</v>
      </c>
      <c r="BB31" t="s">
        <v>168</v>
      </c>
      <c r="BI31" t="s">
        <v>162</v>
      </c>
      <c r="BK31" t="s">
        <v>162</v>
      </c>
      <c r="BL31" t="s">
        <v>185</v>
      </c>
      <c r="BM31" t="s">
        <v>164</v>
      </c>
      <c r="BN31">
        <v>1500</v>
      </c>
      <c r="BO31" t="s">
        <v>218</v>
      </c>
    </row>
    <row r="32" spans="1:67" ht="15.75" thickBot="1">
      <c r="A32" s="4" t="s">
        <v>110</v>
      </c>
      <c r="B32" s="4" t="s">
        <v>1</v>
      </c>
      <c r="C32" s="4" t="s">
        <v>6</v>
      </c>
      <c r="D32" s="4" t="s">
        <v>2</v>
      </c>
      <c r="E32" s="4" t="s">
        <v>84</v>
      </c>
      <c r="F32" s="4"/>
      <c r="G32" s="4"/>
      <c r="H32" s="4"/>
      <c r="I32">
        <v>4</v>
      </c>
      <c r="K32">
        <v>0</v>
      </c>
      <c r="L32">
        <v>0</v>
      </c>
      <c r="U32">
        <v>3</v>
      </c>
      <c r="V32">
        <v>2</v>
      </c>
      <c r="W32" t="s">
        <v>187</v>
      </c>
      <c r="X32" t="s">
        <v>162</v>
      </c>
      <c r="Y32" t="s">
        <v>161</v>
      </c>
      <c r="Z32" t="s">
        <v>162</v>
      </c>
      <c r="AA32" t="s">
        <v>211</v>
      </c>
      <c r="AB32" t="s">
        <v>161</v>
      </c>
      <c r="AE32">
        <v>0</v>
      </c>
      <c r="AM32">
        <v>0</v>
      </c>
      <c r="BA32" t="s">
        <v>162</v>
      </c>
      <c r="BB32" t="s">
        <v>168</v>
      </c>
      <c r="BC32" t="s">
        <v>5</v>
      </c>
      <c r="BF32" t="s">
        <v>161</v>
      </c>
      <c r="BG32" t="s">
        <v>161</v>
      </c>
      <c r="BI32" t="s">
        <v>162</v>
      </c>
      <c r="BK32" t="s">
        <v>162</v>
      </c>
      <c r="BL32" t="s">
        <v>169</v>
      </c>
      <c r="BM32" t="s">
        <v>164</v>
      </c>
      <c r="BN32">
        <v>415</v>
      </c>
      <c r="BO32" t="s">
        <v>165</v>
      </c>
    </row>
    <row r="33" spans="1:67" ht="15.75" thickBot="1">
      <c r="A33" s="4" t="s">
        <v>108</v>
      </c>
      <c r="B33" s="4" t="s">
        <v>5</v>
      </c>
      <c r="C33" s="7"/>
      <c r="D33" s="4" t="s">
        <v>7</v>
      </c>
      <c r="E33" s="4" t="s">
        <v>84</v>
      </c>
      <c r="F33" s="4"/>
      <c r="G33" s="4"/>
      <c r="H33" s="4"/>
      <c r="I33">
        <v>0</v>
      </c>
      <c r="K33">
        <v>0</v>
      </c>
      <c r="L33">
        <v>0</v>
      </c>
      <c r="U33">
        <v>0</v>
      </c>
      <c r="V33">
        <v>0</v>
      </c>
      <c r="AE33">
        <v>0</v>
      </c>
      <c r="AM33">
        <v>0</v>
      </c>
      <c r="BA33" t="s">
        <v>161</v>
      </c>
      <c r="BF33" t="s">
        <v>162</v>
      </c>
      <c r="BG33" t="s">
        <v>161</v>
      </c>
      <c r="BH33" t="s">
        <v>212</v>
      </c>
      <c r="BI33" t="s">
        <v>161</v>
      </c>
      <c r="BK33" t="s">
        <v>162</v>
      </c>
      <c r="BL33" t="s">
        <v>185</v>
      </c>
      <c r="BM33" t="s">
        <v>164</v>
      </c>
      <c r="BN33">
        <v>300</v>
      </c>
      <c r="BO33" t="s">
        <v>165</v>
      </c>
    </row>
    <row r="34" spans="1:67" ht="15.75" thickBot="1">
      <c r="A34" s="4" t="s">
        <v>94</v>
      </c>
      <c r="B34" s="4" t="s">
        <v>1</v>
      </c>
      <c r="C34" s="7"/>
      <c r="D34" s="4" t="s">
        <v>7</v>
      </c>
      <c r="E34" s="4" t="s">
        <v>84</v>
      </c>
      <c r="F34" s="4"/>
      <c r="G34" s="4"/>
      <c r="H34" s="4"/>
      <c r="I34">
        <v>3</v>
      </c>
      <c r="K34">
        <v>0</v>
      </c>
      <c r="L34">
        <v>0</v>
      </c>
      <c r="U34">
        <v>3</v>
      </c>
      <c r="V34">
        <v>2</v>
      </c>
      <c r="W34" t="s">
        <v>171</v>
      </c>
      <c r="X34" t="s">
        <v>161</v>
      </c>
      <c r="Y34" t="s">
        <v>213</v>
      </c>
      <c r="Z34" t="s">
        <v>162</v>
      </c>
      <c r="AA34" t="s">
        <v>161</v>
      </c>
      <c r="AB34" t="s">
        <v>162</v>
      </c>
      <c r="AE34">
        <v>0</v>
      </c>
      <c r="AM34">
        <v>0</v>
      </c>
      <c r="BA34" t="s">
        <v>161</v>
      </c>
      <c r="BF34" t="s">
        <v>161</v>
      </c>
      <c r="BG34" t="s">
        <v>161</v>
      </c>
      <c r="BI34" t="s">
        <v>162</v>
      </c>
      <c r="BK34" t="s">
        <v>162</v>
      </c>
      <c r="BL34" t="s">
        <v>163</v>
      </c>
      <c r="BM34" t="s">
        <v>164</v>
      </c>
      <c r="BN34">
        <v>500</v>
      </c>
      <c r="BO34" t="s">
        <v>165</v>
      </c>
    </row>
    <row r="35" spans="1:67" ht="15.75" thickBot="1">
      <c r="A35" s="4" t="s">
        <v>103</v>
      </c>
      <c r="B35" s="4" t="s">
        <v>1</v>
      </c>
      <c r="C35" s="7"/>
      <c r="D35" s="4" t="s">
        <v>2</v>
      </c>
      <c r="E35" s="4" t="s">
        <v>84</v>
      </c>
      <c r="F35" s="4"/>
      <c r="G35" s="4"/>
      <c r="H35" s="4"/>
      <c r="I35">
        <v>1</v>
      </c>
      <c r="K35">
        <v>0</v>
      </c>
      <c r="L35">
        <v>0</v>
      </c>
      <c r="U35">
        <v>1</v>
      </c>
      <c r="V35">
        <v>1</v>
      </c>
      <c r="W35" t="s">
        <v>161</v>
      </c>
      <c r="X35" t="s">
        <v>162</v>
      </c>
      <c r="AE35">
        <v>0</v>
      </c>
      <c r="AM35">
        <v>0</v>
      </c>
      <c r="AW35" t="s">
        <v>210</v>
      </c>
      <c r="BA35" t="s">
        <v>162</v>
      </c>
      <c r="BB35" t="s">
        <v>168</v>
      </c>
      <c r="BF35" t="s">
        <v>161</v>
      </c>
      <c r="BG35" t="s">
        <v>161</v>
      </c>
      <c r="BI35" t="s">
        <v>162</v>
      </c>
      <c r="BK35" t="s">
        <v>162</v>
      </c>
      <c r="BL35" t="s">
        <v>163</v>
      </c>
      <c r="BM35" t="s">
        <v>1</v>
      </c>
      <c r="BN35">
        <v>250</v>
      </c>
      <c r="BO35" t="s">
        <v>165</v>
      </c>
    </row>
    <row r="36" spans="1:67" ht="15.75" thickBot="1">
      <c r="A36" s="4" t="s">
        <v>97</v>
      </c>
      <c r="B36" s="4" t="s">
        <v>5</v>
      </c>
      <c r="C36" s="7"/>
      <c r="D36" s="4" t="s">
        <v>2</v>
      </c>
      <c r="E36" s="4" t="s">
        <v>84</v>
      </c>
      <c r="F36" s="4"/>
      <c r="G36" s="4"/>
      <c r="H36" s="4"/>
      <c r="I36">
        <v>0</v>
      </c>
      <c r="K36">
        <v>0</v>
      </c>
      <c r="L36">
        <v>0</v>
      </c>
      <c r="U36">
        <v>0</v>
      </c>
      <c r="V36">
        <v>0</v>
      </c>
      <c r="AE36">
        <v>0</v>
      </c>
      <c r="AM36">
        <v>0</v>
      </c>
      <c r="BA36" t="s">
        <v>162</v>
      </c>
      <c r="BB36" t="s">
        <v>167</v>
      </c>
      <c r="BC36" t="s">
        <v>166</v>
      </c>
      <c r="BF36" t="s">
        <v>161</v>
      </c>
      <c r="BG36" t="s">
        <v>161</v>
      </c>
      <c r="BI36" t="s">
        <v>161</v>
      </c>
      <c r="BK36" t="s">
        <v>161</v>
      </c>
    </row>
    <row r="37" spans="1:67" ht="15.75" thickBot="1">
      <c r="A37" s="4" t="s">
        <v>85</v>
      </c>
      <c r="B37" s="4" t="s">
        <v>5</v>
      </c>
      <c r="C37" s="4" t="s">
        <v>6</v>
      </c>
      <c r="D37" s="4" t="s">
        <v>7</v>
      </c>
      <c r="E37" s="4" t="s">
        <v>84</v>
      </c>
      <c r="F37" s="4"/>
      <c r="G37" s="4"/>
      <c r="H37" s="4"/>
      <c r="I37">
        <v>4</v>
      </c>
      <c r="K37">
        <v>2</v>
      </c>
      <c r="L37">
        <v>2</v>
      </c>
      <c r="M37" t="s">
        <v>179</v>
      </c>
      <c r="N37" t="s">
        <v>162</v>
      </c>
      <c r="O37" t="s">
        <v>172</v>
      </c>
      <c r="P37" t="s">
        <v>162</v>
      </c>
      <c r="U37">
        <v>2</v>
      </c>
      <c r="V37">
        <v>2</v>
      </c>
      <c r="W37" t="s">
        <v>161</v>
      </c>
      <c r="X37" t="s">
        <v>162</v>
      </c>
      <c r="Y37" t="s">
        <v>171</v>
      </c>
      <c r="Z37" t="s">
        <v>162</v>
      </c>
      <c r="AA37" t="s">
        <v>214</v>
      </c>
      <c r="AB37" t="s">
        <v>162</v>
      </c>
      <c r="AE37">
        <v>0</v>
      </c>
      <c r="AM37">
        <v>0</v>
      </c>
      <c r="BA37" t="s">
        <v>161</v>
      </c>
      <c r="BF37" t="s">
        <v>162</v>
      </c>
      <c r="BG37" t="s">
        <v>161</v>
      </c>
      <c r="BI37" t="s">
        <v>161</v>
      </c>
      <c r="BK37" t="s">
        <v>162</v>
      </c>
      <c r="BL37" t="s">
        <v>185</v>
      </c>
      <c r="BM37" t="s">
        <v>164</v>
      </c>
      <c r="BN37">
        <v>500</v>
      </c>
      <c r="BO37" t="s">
        <v>165</v>
      </c>
    </row>
    <row r="38" spans="1:67" ht="15.75" thickBot="1">
      <c r="A38" s="4" t="s">
        <v>89</v>
      </c>
      <c r="B38" s="4" t="s">
        <v>1</v>
      </c>
      <c r="C38" s="7"/>
      <c r="D38" s="4" t="s">
        <v>2</v>
      </c>
      <c r="E38" s="4" t="s">
        <v>84</v>
      </c>
      <c r="I38">
        <v>6</v>
      </c>
      <c r="K38">
        <v>3</v>
      </c>
      <c r="L38">
        <v>1</v>
      </c>
      <c r="M38" t="s">
        <v>215</v>
      </c>
      <c r="N38" t="s">
        <v>161</v>
      </c>
      <c r="O38" t="s">
        <v>172</v>
      </c>
      <c r="P38" t="s">
        <v>161</v>
      </c>
      <c r="Q38" t="s">
        <v>5</v>
      </c>
      <c r="R38" t="s">
        <v>162</v>
      </c>
      <c r="U38">
        <v>1</v>
      </c>
      <c r="V38">
        <v>1</v>
      </c>
      <c r="W38" t="s">
        <v>181</v>
      </c>
      <c r="X38" t="s">
        <v>162</v>
      </c>
      <c r="AE38">
        <v>2</v>
      </c>
      <c r="AF38">
        <v>0</v>
      </c>
      <c r="AG38" t="s">
        <v>216</v>
      </c>
      <c r="AH38" t="s">
        <v>161</v>
      </c>
      <c r="AI38" t="s">
        <v>213</v>
      </c>
      <c r="AJ38" t="s">
        <v>161</v>
      </c>
      <c r="AM38">
        <v>0</v>
      </c>
      <c r="AW38" t="s">
        <v>216</v>
      </c>
      <c r="AX38" t="s">
        <v>217</v>
      </c>
      <c r="AY38" t="s">
        <v>213</v>
      </c>
      <c r="BA38" t="s">
        <v>161</v>
      </c>
      <c r="BF38" t="s">
        <v>161</v>
      </c>
      <c r="BG38" t="s">
        <v>162</v>
      </c>
      <c r="BI38" t="s">
        <v>162</v>
      </c>
      <c r="BK38" t="s">
        <v>162</v>
      </c>
      <c r="BL38" t="s">
        <v>163</v>
      </c>
      <c r="BM38" t="s">
        <v>164</v>
      </c>
      <c r="BN38">
        <v>53</v>
      </c>
      <c r="BO38" t="s">
        <v>355</v>
      </c>
    </row>
    <row r="39" spans="1:67" ht="15.75" thickBot="1">
      <c r="A39" s="4" t="s">
        <v>101</v>
      </c>
      <c r="B39" s="4" t="s">
        <v>5</v>
      </c>
      <c r="C39" s="4" t="s">
        <v>6</v>
      </c>
      <c r="D39" s="4" t="s">
        <v>2</v>
      </c>
      <c r="E39" s="4" t="s">
        <v>84</v>
      </c>
      <c r="I39">
        <v>0</v>
      </c>
      <c r="K39">
        <v>0</v>
      </c>
      <c r="L39">
        <v>0</v>
      </c>
      <c r="U39">
        <v>0</v>
      </c>
      <c r="V39">
        <v>0</v>
      </c>
      <c r="AE39">
        <v>0</v>
      </c>
      <c r="AM39">
        <v>0</v>
      </c>
      <c r="BA39" t="s">
        <v>161</v>
      </c>
      <c r="BF39" t="s">
        <v>161</v>
      </c>
      <c r="BG39" t="s">
        <v>161</v>
      </c>
      <c r="BI39" t="s">
        <v>161</v>
      </c>
      <c r="BK39" t="s">
        <v>162</v>
      </c>
      <c r="BL39" t="s">
        <v>185</v>
      </c>
      <c r="BM39" t="s">
        <v>164</v>
      </c>
      <c r="BN39">
        <v>30</v>
      </c>
      <c r="BO39" t="s">
        <v>165</v>
      </c>
    </row>
    <row r="45" spans="1:67">
      <c r="I45">
        <f>COUNT(I4:I39)</f>
        <v>36</v>
      </c>
    </row>
  </sheetData>
  <sortState ref="A4:E41">
    <sortCondition ref="A2"/>
  </sortState>
  <mergeCells count="8">
    <mergeCell ref="K1:AY1"/>
    <mergeCell ref="BA1:BD2"/>
    <mergeCell ref="BF1:BI2"/>
    <mergeCell ref="BK1:BO2"/>
    <mergeCell ref="L2:Q2"/>
    <mergeCell ref="V2:AA2"/>
    <mergeCell ref="AE2:AK2"/>
    <mergeCell ref="AM2:A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Escobar Period 1</vt:lpstr>
      <vt:lpstr>Escobar Period 2</vt:lpstr>
      <vt:lpstr>Escobar Period 3</vt:lpstr>
      <vt:lpstr>Escobar Period 4</vt:lpstr>
      <vt:lpstr>Escobar Period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2013-04-16T21:34:56Z</dcterms:created>
  <dcterms:modified xsi:type="dcterms:W3CDTF">2013-08-17T16:56:32Z</dcterms:modified>
</cp:coreProperties>
</file>