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12" windowWidth="16152" windowHeight="10236" activeTab="1"/>
  </bookViews>
  <sheets>
    <sheet name="GDP 2005-Present Practice # 2" sheetId="4" r:id="rId1"/>
    <sheet name="GDP 2005-Present Practice #1" sheetId="2" r:id="rId2"/>
  </sheets>
  <calcPr calcId="152511"/>
</workbook>
</file>

<file path=xl/calcChain.xml><?xml version="1.0" encoding="utf-8"?>
<calcChain xmlns="http://schemas.openxmlformats.org/spreadsheetml/2006/main">
  <c r="O46" i="4" l="1"/>
  <c r="O45" i="4"/>
  <c r="O44" i="4"/>
  <c r="O43" i="4"/>
  <c r="O41" i="4"/>
  <c r="O42" i="4"/>
  <c r="O40" i="4"/>
  <c r="O45" i="2"/>
  <c r="O44" i="2"/>
  <c r="O46" i="2"/>
  <c r="O43" i="2"/>
  <c r="O42" i="2"/>
  <c r="O41" i="2"/>
  <c r="O40" i="2"/>
</calcChain>
</file>

<file path=xl/sharedStrings.xml><?xml version="1.0" encoding="utf-8"?>
<sst xmlns="http://schemas.openxmlformats.org/spreadsheetml/2006/main" count="70" uniqueCount="35">
  <si>
    <t>Title:</t>
  </si>
  <si>
    <t>Gross Domestic Product</t>
  </si>
  <si>
    <t>Series ID:</t>
  </si>
  <si>
    <t>GDP</t>
  </si>
  <si>
    <t>Source:</t>
  </si>
  <si>
    <t>U.S. Department of Commerce: Bureau of Economic Analysis</t>
  </si>
  <si>
    <t>Release:</t>
  </si>
  <si>
    <t>Seasonal Adjustment:</t>
  </si>
  <si>
    <t>Seasonally Adjusted Annual Rate</t>
  </si>
  <si>
    <t>Frequency:</t>
  </si>
  <si>
    <t>Quarterly</t>
  </si>
  <si>
    <t>Units:</t>
  </si>
  <si>
    <t>Billions of Dollars</t>
  </si>
  <si>
    <t>Date Range:</t>
  </si>
  <si>
    <t>2005-01-01 to 2013-10-01</t>
  </si>
  <si>
    <t>Last Updated:</t>
  </si>
  <si>
    <t>2014-03-27 8:01 AM CDT</t>
  </si>
  <si>
    <t>Notes:</t>
  </si>
  <si>
    <t>BEA Account Code: A191RC1</t>
  </si>
  <si>
    <t/>
  </si>
  <si>
    <t>Gross domestic product (GDP), the featured measure of U.S. output, is</t>
  </si>
  <si>
    <t>the market value of the goods and services produced by labor and</t>
  </si>
  <si>
    <t xml:space="preserve">property located in the United States. </t>
  </si>
  <si>
    <t xml:space="preserve"> </t>
  </si>
  <si>
    <t>DATE</t>
  </si>
  <si>
    <t>QUARTER #</t>
  </si>
  <si>
    <t>GDP ($Billions)</t>
  </si>
  <si>
    <t>Linear</t>
  </si>
  <si>
    <t>Exp</t>
  </si>
  <si>
    <t>Log</t>
  </si>
  <si>
    <t>Power</t>
  </si>
  <si>
    <t>Quad</t>
  </si>
  <si>
    <t>Input Values</t>
  </si>
  <si>
    <t>Forecast</t>
  </si>
  <si>
    <t>Input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</si>
</sst>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"/>
    <numFmt numFmtId="165" formatCode="0.0"/>
  </numFmts>
  <fonts count="5" x14ac:knownFonts="1">
    <font>
      <sz val="10"/>
      <name val="Arial"/>
    </font>
    <font>
      <sz val="20"/>
      <name val="Arial"/>
      <family val="2"/>
    </font>
    <font>
      <sz val="22"/>
      <name val="Arial"/>
      <family val="2"/>
    </font>
    <font>
      <sz val="16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NumberFormat="1" applyFont="1" applyFill="1" applyBorder="1" applyAlignment="1" applyProtection="1">
      <alignment horizontal="left"/>
    </xf>
    <xf numFmtId="0" fontId="0" fillId="0" borderId="0" xfId="0" applyNumberFormat="1" applyFont="1" applyFill="1" applyBorder="1" applyAlignment="1" applyProtection="1">
      <alignment horizontal="center"/>
    </xf>
    <xf numFmtId="1" fontId="0" fillId="0" borderId="0" xfId="0" applyNumberFormat="1" applyFont="1" applyFill="1" applyBorder="1" applyAlignment="1" applyProtection="1">
      <alignment horizontal="center"/>
    </xf>
    <xf numFmtId="165" fontId="0" fillId="0" borderId="0" xfId="0" applyNumberFormat="1" applyFont="1" applyFill="1" applyBorder="1" applyAlignment="1" applyProtection="1">
      <alignment horizontal="center"/>
    </xf>
    <xf numFmtId="164" fontId="0" fillId="0" borderId="0" xfId="0" applyNumberFormat="1" applyFont="1" applyFill="1" applyBorder="1" applyAlignment="1" applyProtection="1">
      <alignment horizontal="center"/>
    </xf>
    <xf numFmtId="0" fontId="0" fillId="2" borderId="0" xfId="0" applyNumberFormat="1" applyFont="1" applyFill="1" applyBorder="1" applyAlignment="1" applyProtection="1">
      <alignment horizontal="left"/>
    </xf>
    <xf numFmtId="165" fontId="0" fillId="2" borderId="0" xfId="0" applyNumberFormat="1" applyFont="1" applyFill="1" applyBorder="1" applyAlignment="1" applyProtection="1">
      <alignment horizontal="center"/>
    </xf>
    <xf numFmtId="0" fontId="1" fillId="0" borderId="0" xfId="0" applyFont="1"/>
    <xf numFmtId="0" fontId="2" fillId="0" borderId="0" xfId="0" applyFont="1"/>
    <xf numFmtId="1" fontId="1" fillId="2" borderId="0" xfId="0" applyNumberFormat="1" applyFont="1" applyFill="1"/>
    <xf numFmtId="0" fontId="1" fillId="2" borderId="0" xfId="0" applyFont="1" applyFill="1"/>
    <xf numFmtId="14" fontId="0" fillId="0" borderId="0" xfId="0" applyNumberForma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966426071741033"/>
          <c:y val="9.6949404761904778E-2"/>
          <c:w val="0.83322462817147858"/>
          <c:h val="0.85047552649668789"/>
        </c:manualLayout>
      </c:layout>
      <c:scatterChart>
        <c:scatterStyle val="lineMarker"/>
        <c:varyColors val="0"/>
        <c:ser>
          <c:idx val="0"/>
          <c:order val="0"/>
          <c:tx>
            <c:strRef>
              <c:f>'GDP 2005-Present Practice # 2'!$C$16</c:f>
              <c:strCache>
                <c:ptCount val="1"/>
                <c:pt idx="0">
                  <c:v>GDP ($Billions)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38100" cap="rnd">
                <a:solidFill>
                  <a:schemeClr val="accent3"/>
                </a:solidFill>
                <a:prstDash val="solid"/>
              </a:ln>
              <a:effectLst/>
            </c:spPr>
            <c:trendlineType val="poly"/>
            <c:order val="2"/>
            <c:dispRSqr val="1"/>
            <c:dispEq val="1"/>
            <c:trendlineLbl>
              <c:layout>
                <c:manualLayout>
                  <c:x val="-0.20924321959755027"/>
                  <c:y val="-6.5231481481481488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2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'GDP 2005-Present Practice # 2'!$B$17:$B$58</c:f>
              <c:numCache>
                <c:formatCode>0</c:formatCode>
                <c:ptCount val="4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</c:numCache>
            </c:numRef>
          </c:xVal>
          <c:yVal>
            <c:numRef>
              <c:f>'GDP 2005-Present Practice # 2'!$C$17:$C$58</c:f>
              <c:numCache>
                <c:formatCode>0.0</c:formatCode>
                <c:ptCount val="42"/>
                <c:pt idx="0">
                  <c:v>12816.2</c:v>
                </c:pt>
                <c:pt idx="1">
                  <c:v>12975.7</c:v>
                </c:pt>
                <c:pt idx="2">
                  <c:v>13206.5</c:v>
                </c:pt>
                <c:pt idx="3">
                  <c:v>13383.3</c:v>
                </c:pt>
                <c:pt idx="4">
                  <c:v>13649.8</c:v>
                </c:pt>
                <c:pt idx="5">
                  <c:v>13802.9</c:v>
                </c:pt>
                <c:pt idx="6">
                  <c:v>13910.5</c:v>
                </c:pt>
                <c:pt idx="7">
                  <c:v>14068.4</c:v>
                </c:pt>
                <c:pt idx="8">
                  <c:v>14235</c:v>
                </c:pt>
                <c:pt idx="9">
                  <c:v>14424.5</c:v>
                </c:pt>
                <c:pt idx="10">
                  <c:v>14571.9</c:v>
                </c:pt>
                <c:pt idx="11">
                  <c:v>14690</c:v>
                </c:pt>
                <c:pt idx="12">
                  <c:v>14672.9</c:v>
                </c:pt>
                <c:pt idx="13">
                  <c:v>14817.1</c:v>
                </c:pt>
                <c:pt idx="14">
                  <c:v>14844.3</c:v>
                </c:pt>
                <c:pt idx="15">
                  <c:v>14546.7</c:v>
                </c:pt>
                <c:pt idx="16">
                  <c:v>14381.2</c:v>
                </c:pt>
                <c:pt idx="17">
                  <c:v>14342.1</c:v>
                </c:pt>
                <c:pt idx="18">
                  <c:v>14384.4</c:v>
                </c:pt>
                <c:pt idx="19">
                  <c:v>14564.1</c:v>
                </c:pt>
                <c:pt idx="20">
                  <c:v>14672.5</c:v>
                </c:pt>
                <c:pt idx="21">
                  <c:v>14879.2</c:v>
                </c:pt>
                <c:pt idx="22">
                  <c:v>15049.8</c:v>
                </c:pt>
                <c:pt idx="23">
                  <c:v>15231.7</c:v>
                </c:pt>
                <c:pt idx="24">
                  <c:v>15242.9</c:v>
                </c:pt>
                <c:pt idx="25">
                  <c:v>15461.9</c:v>
                </c:pt>
                <c:pt idx="26">
                  <c:v>15611.8</c:v>
                </c:pt>
                <c:pt idx="27">
                  <c:v>15818.7</c:v>
                </c:pt>
                <c:pt idx="28">
                  <c:v>16041.6</c:v>
                </c:pt>
                <c:pt idx="29">
                  <c:v>16160.4</c:v>
                </c:pt>
                <c:pt idx="30">
                  <c:v>16356</c:v>
                </c:pt>
                <c:pt idx="31">
                  <c:v>16420.3</c:v>
                </c:pt>
                <c:pt idx="32">
                  <c:v>16535.3</c:v>
                </c:pt>
                <c:pt idx="33">
                  <c:v>16661</c:v>
                </c:pt>
                <c:pt idx="34">
                  <c:v>16912.900000000001</c:v>
                </c:pt>
                <c:pt idx="35">
                  <c:v>17089.599999999999</c:v>
                </c:pt>
                <c:pt idx="36">
                  <c:v>17340</c:v>
                </c:pt>
                <c:pt idx="37">
                  <c:v>17245</c:v>
                </c:pt>
                <c:pt idx="38">
                  <c:v>17456</c:v>
                </c:pt>
                <c:pt idx="39">
                  <c:v>17865</c:v>
                </c:pt>
                <c:pt idx="40">
                  <c:v>18004</c:v>
                </c:pt>
                <c:pt idx="41">
                  <c:v>17975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9445344"/>
        <c:axId val="419442544"/>
      </c:scatterChart>
      <c:valAx>
        <c:axId val="419445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9442544"/>
        <c:crosses val="autoZero"/>
        <c:crossBetween val="midCat"/>
      </c:valAx>
      <c:valAx>
        <c:axId val="419442544"/>
        <c:scaling>
          <c:orientation val="minMax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94453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966426071741033"/>
          <c:y val="9.6949404761904778E-2"/>
          <c:w val="0.83322462817147858"/>
          <c:h val="0.85047552649668789"/>
        </c:manualLayout>
      </c:layout>
      <c:scatterChart>
        <c:scatterStyle val="lineMarker"/>
        <c:varyColors val="0"/>
        <c:ser>
          <c:idx val="0"/>
          <c:order val="0"/>
          <c:tx>
            <c:strRef>
              <c:f>'GDP 2005-Present Practice #1'!$C$16</c:f>
              <c:strCache>
                <c:ptCount val="1"/>
                <c:pt idx="0">
                  <c:v>GDP ($Billions)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38100" cap="rnd">
                <a:solidFill>
                  <a:schemeClr val="accent3"/>
                </a:solidFill>
                <a:prstDash val="solid"/>
              </a:ln>
              <a:effectLst/>
            </c:spPr>
            <c:trendlineType val="log"/>
            <c:dispRSqr val="1"/>
            <c:dispEq val="1"/>
            <c:trendlineLbl>
              <c:layout>
                <c:manualLayout>
                  <c:x val="-0.20924321959755027"/>
                  <c:y val="-6.5231481481481488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2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'GDP 2005-Present Practice #1'!$B$17:$B$58</c:f>
              <c:numCache>
                <c:formatCode>0</c:formatCode>
                <c:ptCount val="4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</c:numCache>
            </c:numRef>
          </c:xVal>
          <c:yVal>
            <c:numRef>
              <c:f>'GDP 2005-Present Practice #1'!$C$17:$C$58</c:f>
              <c:numCache>
                <c:formatCode>0.0</c:formatCode>
                <c:ptCount val="42"/>
                <c:pt idx="0">
                  <c:v>12816.2</c:v>
                </c:pt>
                <c:pt idx="1">
                  <c:v>12975.7</c:v>
                </c:pt>
                <c:pt idx="2">
                  <c:v>13206.5</c:v>
                </c:pt>
                <c:pt idx="3">
                  <c:v>13383.3</c:v>
                </c:pt>
                <c:pt idx="4">
                  <c:v>13649.8</c:v>
                </c:pt>
                <c:pt idx="5">
                  <c:v>13802.9</c:v>
                </c:pt>
                <c:pt idx="6">
                  <c:v>13910.5</c:v>
                </c:pt>
                <c:pt idx="7">
                  <c:v>14068.4</c:v>
                </c:pt>
                <c:pt idx="8">
                  <c:v>14235</c:v>
                </c:pt>
                <c:pt idx="9">
                  <c:v>14424.5</c:v>
                </c:pt>
                <c:pt idx="10">
                  <c:v>14571.9</c:v>
                </c:pt>
                <c:pt idx="11">
                  <c:v>14690</c:v>
                </c:pt>
                <c:pt idx="12">
                  <c:v>14672.9</c:v>
                </c:pt>
                <c:pt idx="13">
                  <c:v>14817.1</c:v>
                </c:pt>
                <c:pt idx="14">
                  <c:v>14844.3</c:v>
                </c:pt>
                <c:pt idx="15">
                  <c:v>14546.7</c:v>
                </c:pt>
                <c:pt idx="16">
                  <c:v>14381.2</c:v>
                </c:pt>
                <c:pt idx="17">
                  <c:v>14342.1</c:v>
                </c:pt>
                <c:pt idx="18">
                  <c:v>14384.4</c:v>
                </c:pt>
                <c:pt idx="19">
                  <c:v>14564.1</c:v>
                </c:pt>
                <c:pt idx="20">
                  <c:v>14672.5</c:v>
                </c:pt>
                <c:pt idx="21">
                  <c:v>14879.2</c:v>
                </c:pt>
                <c:pt idx="22">
                  <c:v>15049.8</c:v>
                </c:pt>
                <c:pt idx="23">
                  <c:v>15231.7</c:v>
                </c:pt>
                <c:pt idx="24">
                  <c:v>15242.9</c:v>
                </c:pt>
                <c:pt idx="25">
                  <c:v>15461.9</c:v>
                </c:pt>
                <c:pt idx="26">
                  <c:v>15611.8</c:v>
                </c:pt>
                <c:pt idx="27">
                  <c:v>15818.7</c:v>
                </c:pt>
                <c:pt idx="28">
                  <c:v>16041.6</c:v>
                </c:pt>
                <c:pt idx="29">
                  <c:v>16160.4</c:v>
                </c:pt>
                <c:pt idx="30">
                  <c:v>16356</c:v>
                </c:pt>
                <c:pt idx="31">
                  <c:v>16420.3</c:v>
                </c:pt>
                <c:pt idx="32">
                  <c:v>16535.3</c:v>
                </c:pt>
                <c:pt idx="33">
                  <c:v>16661</c:v>
                </c:pt>
                <c:pt idx="34">
                  <c:v>16912.900000000001</c:v>
                </c:pt>
                <c:pt idx="35">
                  <c:v>17089.599999999999</c:v>
                </c:pt>
                <c:pt idx="36">
                  <c:v>17340</c:v>
                </c:pt>
                <c:pt idx="37">
                  <c:v>17245</c:v>
                </c:pt>
                <c:pt idx="38">
                  <c:v>17456</c:v>
                </c:pt>
                <c:pt idx="39">
                  <c:v>17865</c:v>
                </c:pt>
                <c:pt idx="40">
                  <c:v>18004</c:v>
                </c:pt>
                <c:pt idx="41">
                  <c:v>17975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4534576"/>
        <c:axId val="414534016"/>
      </c:scatterChart>
      <c:valAx>
        <c:axId val="414534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4534016"/>
        <c:crosses val="autoZero"/>
        <c:crossBetween val="midCat"/>
      </c:valAx>
      <c:valAx>
        <c:axId val="414534016"/>
        <c:scaling>
          <c:orientation val="minMax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45345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</xdr:colOff>
      <xdr:row>43</xdr:row>
      <xdr:rowOff>307657</xdr:rowOff>
    </xdr:from>
    <xdr:to>
      <xdr:col>13</xdr:col>
      <xdr:colOff>908684</xdr:colOff>
      <xdr:row>60</xdr:row>
      <xdr:rowOff>15239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480060</xdr:colOff>
      <xdr:row>34</xdr:row>
      <xdr:rowOff>160020</xdr:rowOff>
    </xdr:from>
    <xdr:to>
      <xdr:col>10</xdr:col>
      <xdr:colOff>1943100</xdr:colOff>
      <xdr:row>51</xdr:row>
      <xdr:rowOff>53340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topLeftCell="G43" zoomScale="160" zoomScaleNormal="160" workbookViewId="0">
      <selection activeCell="O47" sqref="O47"/>
    </sheetView>
  </sheetViews>
  <sheetFormatPr defaultRowHeight="13.2" x14ac:dyDescent="0.25"/>
  <cols>
    <col min="1" max="1" width="19.6640625" customWidth="1"/>
    <col min="2" max="2" width="15.33203125" customWidth="1"/>
    <col min="3" max="3" width="14.44140625" customWidth="1"/>
    <col min="12" max="12" width="9.21875" bestFit="1" customWidth="1"/>
    <col min="14" max="14" width="16.21875" customWidth="1"/>
    <col min="15" max="15" width="20" customWidth="1"/>
  </cols>
  <sheetData>
    <row r="1" spans="1:3" x14ac:dyDescent="0.25">
      <c r="A1" s="1" t="s">
        <v>0</v>
      </c>
      <c r="B1" s="1" t="s">
        <v>1</v>
      </c>
    </row>
    <row r="2" spans="1:3" x14ac:dyDescent="0.25">
      <c r="A2" s="1" t="s">
        <v>2</v>
      </c>
      <c r="B2" s="1" t="s">
        <v>3</v>
      </c>
    </row>
    <row r="3" spans="1:3" x14ac:dyDescent="0.25">
      <c r="A3" s="1" t="s">
        <v>4</v>
      </c>
      <c r="B3" s="1" t="s">
        <v>5</v>
      </c>
    </row>
    <row r="4" spans="1:3" x14ac:dyDescent="0.25">
      <c r="A4" s="1" t="s">
        <v>6</v>
      </c>
      <c r="B4" s="1" t="s">
        <v>1</v>
      </c>
    </row>
    <row r="5" spans="1:3" x14ac:dyDescent="0.25">
      <c r="A5" s="1" t="s">
        <v>7</v>
      </c>
      <c r="B5" s="1" t="s">
        <v>8</v>
      </c>
    </row>
    <row r="6" spans="1:3" x14ac:dyDescent="0.25">
      <c r="A6" s="1" t="s">
        <v>9</v>
      </c>
      <c r="B6" s="6" t="s">
        <v>10</v>
      </c>
    </row>
    <row r="7" spans="1:3" x14ac:dyDescent="0.25">
      <c r="A7" s="1" t="s">
        <v>11</v>
      </c>
      <c r="B7" s="6" t="s">
        <v>12</v>
      </c>
    </row>
    <row r="8" spans="1:3" x14ac:dyDescent="0.25">
      <c r="A8" s="1" t="s">
        <v>13</v>
      </c>
      <c r="B8" s="1" t="s">
        <v>14</v>
      </c>
    </row>
    <row r="9" spans="1:3" x14ac:dyDescent="0.25">
      <c r="A9" s="1" t="s">
        <v>15</v>
      </c>
      <c r="B9" s="1" t="s">
        <v>16</v>
      </c>
    </row>
    <row r="10" spans="1:3" x14ac:dyDescent="0.25">
      <c r="A10" s="1" t="s">
        <v>17</v>
      </c>
      <c r="B10" s="1" t="s">
        <v>18</v>
      </c>
    </row>
    <row r="11" spans="1:3" x14ac:dyDescent="0.25">
      <c r="B11" s="1" t="s">
        <v>19</v>
      </c>
    </row>
    <row r="12" spans="1:3" x14ac:dyDescent="0.25">
      <c r="B12" s="1" t="s">
        <v>20</v>
      </c>
    </row>
    <row r="13" spans="1:3" x14ac:dyDescent="0.25">
      <c r="B13" s="1" t="s">
        <v>21</v>
      </c>
    </row>
    <row r="14" spans="1:3" x14ac:dyDescent="0.25">
      <c r="B14" s="1" t="s">
        <v>22</v>
      </c>
    </row>
    <row r="15" spans="1:3" x14ac:dyDescent="0.25">
      <c r="B15" s="1" t="s">
        <v>23</v>
      </c>
    </row>
    <row r="16" spans="1:3" x14ac:dyDescent="0.25">
      <c r="A16" s="2" t="s">
        <v>24</v>
      </c>
      <c r="B16" s="2" t="s">
        <v>25</v>
      </c>
      <c r="C16" s="2" t="s">
        <v>26</v>
      </c>
    </row>
    <row r="17" spans="1:3" x14ac:dyDescent="0.25">
      <c r="A17" s="5">
        <v>38353</v>
      </c>
      <c r="B17" s="3">
        <v>1</v>
      </c>
      <c r="C17" s="4">
        <v>12816.2</v>
      </c>
    </row>
    <row r="18" spans="1:3" x14ac:dyDescent="0.25">
      <c r="A18" s="5">
        <v>38443</v>
      </c>
      <c r="B18" s="3">
        <v>2</v>
      </c>
      <c r="C18" s="4">
        <v>12975.7</v>
      </c>
    </row>
    <row r="19" spans="1:3" x14ac:dyDescent="0.25">
      <c r="A19" s="5">
        <v>38534</v>
      </c>
      <c r="B19" s="3">
        <v>3</v>
      </c>
      <c r="C19" s="4">
        <v>13206.5</v>
      </c>
    </row>
    <row r="20" spans="1:3" x14ac:dyDescent="0.25">
      <c r="A20" s="5">
        <v>38626</v>
      </c>
      <c r="B20" s="3">
        <v>4</v>
      </c>
      <c r="C20" s="4">
        <v>13383.3</v>
      </c>
    </row>
    <row r="21" spans="1:3" x14ac:dyDescent="0.25">
      <c r="A21" s="5">
        <v>38718</v>
      </c>
      <c r="B21" s="3">
        <v>5</v>
      </c>
      <c r="C21" s="4">
        <v>13649.8</v>
      </c>
    </row>
    <row r="22" spans="1:3" x14ac:dyDescent="0.25">
      <c r="A22" s="5">
        <v>38808</v>
      </c>
      <c r="B22" s="3">
        <v>6</v>
      </c>
      <c r="C22" s="4">
        <v>13802.9</v>
      </c>
    </row>
    <row r="23" spans="1:3" x14ac:dyDescent="0.25">
      <c r="A23" s="5">
        <v>38899</v>
      </c>
      <c r="B23" s="3">
        <v>7</v>
      </c>
      <c r="C23" s="4">
        <v>13910.5</v>
      </c>
    </row>
    <row r="24" spans="1:3" x14ac:dyDescent="0.25">
      <c r="A24" s="5">
        <v>38991</v>
      </c>
      <c r="B24" s="3">
        <v>8</v>
      </c>
      <c r="C24" s="4">
        <v>14068.4</v>
      </c>
    </row>
    <row r="25" spans="1:3" x14ac:dyDescent="0.25">
      <c r="A25" s="5">
        <v>39083</v>
      </c>
      <c r="B25" s="3">
        <v>9</v>
      </c>
      <c r="C25" s="4">
        <v>14235</v>
      </c>
    </row>
    <row r="26" spans="1:3" x14ac:dyDescent="0.25">
      <c r="A26" s="5">
        <v>39173</v>
      </c>
      <c r="B26" s="3">
        <v>10</v>
      </c>
      <c r="C26" s="4">
        <v>14424.5</v>
      </c>
    </row>
    <row r="27" spans="1:3" x14ac:dyDescent="0.25">
      <c r="A27" s="5">
        <v>39264</v>
      </c>
      <c r="B27" s="3">
        <v>11</v>
      </c>
      <c r="C27" s="4">
        <v>14571.9</v>
      </c>
    </row>
    <row r="28" spans="1:3" x14ac:dyDescent="0.25">
      <c r="A28" s="5">
        <v>39356</v>
      </c>
      <c r="B28" s="3">
        <v>12</v>
      </c>
      <c r="C28" s="4">
        <v>14690</v>
      </c>
    </row>
    <row r="29" spans="1:3" x14ac:dyDescent="0.25">
      <c r="A29" s="5">
        <v>39448</v>
      </c>
      <c r="B29" s="3">
        <v>13</v>
      </c>
      <c r="C29" s="4">
        <v>14672.9</v>
      </c>
    </row>
    <row r="30" spans="1:3" x14ac:dyDescent="0.25">
      <c r="A30" s="5">
        <v>39539</v>
      </c>
      <c r="B30" s="3">
        <v>14</v>
      </c>
      <c r="C30" s="4">
        <v>14817.1</v>
      </c>
    </row>
    <row r="31" spans="1:3" x14ac:dyDescent="0.25">
      <c r="A31" s="5">
        <v>39630</v>
      </c>
      <c r="B31" s="3">
        <v>15</v>
      </c>
      <c r="C31" s="4">
        <v>14844.3</v>
      </c>
    </row>
    <row r="32" spans="1:3" x14ac:dyDescent="0.25">
      <c r="A32" s="5">
        <v>39722</v>
      </c>
      <c r="B32" s="3">
        <v>16</v>
      </c>
      <c r="C32" s="4">
        <v>14546.7</v>
      </c>
    </row>
    <row r="33" spans="1:16" x14ac:dyDescent="0.25">
      <c r="A33" s="5">
        <v>39814</v>
      </c>
      <c r="B33" s="3">
        <v>17</v>
      </c>
      <c r="C33" s="4">
        <v>14381.2</v>
      </c>
    </row>
    <row r="34" spans="1:16" x14ac:dyDescent="0.25">
      <c r="A34" s="5">
        <v>39904</v>
      </c>
      <c r="B34" s="3">
        <v>18</v>
      </c>
      <c r="C34" s="4">
        <v>14342.1</v>
      </c>
    </row>
    <row r="35" spans="1:16" x14ac:dyDescent="0.25">
      <c r="A35" s="5">
        <v>39995</v>
      </c>
      <c r="B35" s="3">
        <v>19</v>
      </c>
      <c r="C35" s="4">
        <v>14384.4</v>
      </c>
    </row>
    <row r="36" spans="1:16" x14ac:dyDescent="0.25">
      <c r="A36" s="5">
        <v>40087</v>
      </c>
      <c r="B36" s="3">
        <v>20</v>
      </c>
      <c r="C36" s="4">
        <v>14564.1</v>
      </c>
    </row>
    <row r="37" spans="1:16" x14ac:dyDescent="0.25">
      <c r="A37" s="5">
        <v>40179</v>
      </c>
      <c r="B37" s="3">
        <v>21</v>
      </c>
      <c r="C37" s="4">
        <v>14672.5</v>
      </c>
    </row>
    <row r="38" spans="1:16" x14ac:dyDescent="0.25">
      <c r="A38" s="5">
        <v>40269</v>
      </c>
      <c r="B38" s="3">
        <v>22</v>
      </c>
      <c r="C38" s="4">
        <v>14879.2</v>
      </c>
    </row>
    <row r="39" spans="1:16" ht="27.6" x14ac:dyDescent="0.45">
      <c r="A39" s="5">
        <v>40360</v>
      </c>
      <c r="B39" s="3">
        <v>23</v>
      </c>
      <c r="C39" s="4">
        <v>15049.8</v>
      </c>
      <c r="M39" s="13" t="s">
        <v>32</v>
      </c>
      <c r="O39" s="14" t="s">
        <v>33</v>
      </c>
      <c r="P39" s="9"/>
    </row>
    <row r="40" spans="1:16" ht="27.6" x14ac:dyDescent="0.45">
      <c r="A40" s="5">
        <v>40452</v>
      </c>
      <c r="B40" s="3">
        <v>24</v>
      </c>
      <c r="C40" s="4">
        <v>15231.7</v>
      </c>
      <c r="L40" s="12">
        <v>45931</v>
      </c>
      <c r="M40" s="16">
        <v>84</v>
      </c>
      <c r="N40" s="11" t="s">
        <v>27</v>
      </c>
      <c r="O40" s="10">
        <f>112.59*84+12873</f>
        <v>22330.559999999998</v>
      </c>
      <c r="P40" s="9"/>
    </row>
    <row r="41" spans="1:16" ht="27.6" x14ac:dyDescent="0.45">
      <c r="A41" s="5">
        <v>40544</v>
      </c>
      <c r="B41" s="3">
        <v>25</v>
      </c>
      <c r="C41" s="4">
        <v>15242.9</v>
      </c>
      <c r="L41" s="12">
        <v>44896</v>
      </c>
      <c r="M41" s="16">
        <v>72.67</v>
      </c>
      <c r="N41" s="11" t="s">
        <v>28</v>
      </c>
      <c r="O41" s="8">
        <f>EXP(0.0073*72.67)</f>
        <v>1.6997666892057539</v>
      </c>
      <c r="P41" s="9"/>
    </row>
    <row r="42" spans="1:16" ht="27.6" x14ac:dyDescent="0.45">
      <c r="A42" s="5">
        <v>40634</v>
      </c>
      <c r="B42" s="3">
        <v>26</v>
      </c>
      <c r="C42" s="4">
        <v>15461.9</v>
      </c>
      <c r="M42" s="16"/>
      <c r="N42" s="8"/>
      <c r="O42" s="10">
        <f>O41*13011</f>
        <v>22115.664393256066</v>
      </c>
      <c r="P42" s="9"/>
    </row>
    <row r="43" spans="1:16" ht="27.6" x14ac:dyDescent="0.45">
      <c r="A43" s="5">
        <v>40725</v>
      </c>
      <c r="B43" s="3">
        <v>27</v>
      </c>
      <c r="C43" s="4">
        <v>15611.8</v>
      </c>
      <c r="L43" s="12">
        <v>43101</v>
      </c>
      <c r="M43" s="16">
        <v>53</v>
      </c>
      <c r="N43" s="11" t="s">
        <v>30</v>
      </c>
      <c r="O43" s="10">
        <f>11717*53^0.0935</f>
        <v>16983.853058501598</v>
      </c>
      <c r="P43" s="9"/>
    </row>
    <row r="44" spans="1:16" ht="27.6" x14ac:dyDescent="0.45">
      <c r="A44" s="5">
        <v>40817</v>
      </c>
      <c r="B44" s="3">
        <v>28</v>
      </c>
      <c r="C44" s="4">
        <v>15818.7</v>
      </c>
      <c r="L44" s="12">
        <v>49553</v>
      </c>
      <c r="M44" s="16">
        <v>123.67</v>
      </c>
      <c r="N44" s="11" t="s">
        <v>29</v>
      </c>
      <c r="O44" s="8">
        <f>LN(123.67)</f>
        <v>4.8176167277539657</v>
      </c>
      <c r="P44" s="9"/>
    </row>
    <row r="45" spans="1:16" ht="27.6" x14ac:dyDescent="0.45">
      <c r="A45" s="5">
        <v>40909</v>
      </c>
      <c r="B45" s="3">
        <v>29</v>
      </c>
      <c r="C45" s="4">
        <v>16041.6</v>
      </c>
      <c r="M45" s="16"/>
      <c r="N45" s="8"/>
      <c r="O45" s="10">
        <f>1409.6*O44+11341</f>
        <v>18131.91253944199</v>
      </c>
      <c r="P45" s="9"/>
    </row>
    <row r="46" spans="1:16" ht="27.6" x14ac:dyDescent="0.45">
      <c r="A46" s="5">
        <v>41000</v>
      </c>
      <c r="B46" s="3">
        <v>30</v>
      </c>
      <c r="C46" s="4">
        <v>16160.4</v>
      </c>
      <c r="L46" s="12">
        <v>42826</v>
      </c>
      <c r="M46" s="16">
        <v>50</v>
      </c>
      <c r="N46" s="11" t="s">
        <v>31</v>
      </c>
      <c r="O46" s="10">
        <f>1.4182*50^2+51.607*50+13320</f>
        <v>19445.849999999999</v>
      </c>
      <c r="P46" s="9"/>
    </row>
    <row r="47" spans="1:16" ht="27.6" x14ac:dyDescent="0.45">
      <c r="A47" s="5">
        <v>41091</v>
      </c>
      <c r="B47" s="3">
        <v>31</v>
      </c>
      <c r="C47" s="4">
        <v>16356</v>
      </c>
      <c r="N47" s="8"/>
      <c r="O47" s="8"/>
      <c r="P47" s="9"/>
    </row>
    <row r="48" spans="1:16" ht="27.6" x14ac:dyDescent="0.45">
      <c r="A48" s="5">
        <v>41183</v>
      </c>
      <c r="B48" s="3">
        <v>32</v>
      </c>
      <c r="C48" s="4">
        <v>16420.3</v>
      </c>
      <c r="N48" s="8"/>
      <c r="O48" s="8"/>
      <c r="P48" s="9"/>
    </row>
    <row r="49" spans="1:16" ht="27.6" x14ac:dyDescent="0.45">
      <c r="A49" s="5">
        <v>41275</v>
      </c>
      <c r="B49" s="3">
        <v>33</v>
      </c>
      <c r="C49" s="4">
        <v>16535.3</v>
      </c>
      <c r="O49" s="9"/>
      <c r="P49" s="9"/>
    </row>
    <row r="50" spans="1:16" ht="27.6" x14ac:dyDescent="0.45">
      <c r="A50" s="5">
        <v>41365</v>
      </c>
      <c r="B50" s="3">
        <v>34</v>
      </c>
      <c r="C50" s="4">
        <v>16661</v>
      </c>
      <c r="O50" s="9"/>
      <c r="P50" s="9"/>
    </row>
    <row r="51" spans="1:16" ht="27.6" x14ac:dyDescent="0.45">
      <c r="A51" s="5">
        <v>41456</v>
      </c>
      <c r="B51" s="3">
        <v>35</v>
      </c>
      <c r="C51" s="4">
        <v>16912.900000000001</v>
      </c>
      <c r="O51" s="9"/>
      <c r="P51" s="9"/>
    </row>
    <row r="52" spans="1:16" ht="27.6" x14ac:dyDescent="0.45">
      <c r="A52" s="5">
        <v>41548</v>
      </c>
      <c r="B52" s="3">
        <v>36</v>
      </c>
      <c r="C52" s="4">
        <v>17089.599999999999</v>
      </c>
      <c r="O52" s="9"/>
      <c r="P52" s="9"/>
    </row>
    <row r="53" spans="1:16" ht="27.6" x14ac:dyDescent="0.45">
      <c r="A53" s="5">
        <v>41640</v>
      </c>
      <c r="B53" s="3">
        <v>37</v>
      </c>
      <c r="C53" s="7">
        <v>17340</v>
      </c>
      <c r="O53" s="9"/>
      <c r="P53" s="9"/>
    </row>
    <row r="54" spans="1:16" ht="27.6" x14ac:dyDescent="0.45">
      <c r="A54" s="5">
        <v>41730</v>
      </c>
      <c r="B54" s="3">
        <v>38</v>
      </c>
      <c r="C54" s="7">
        <v>17245</v>
      </c>
      <c r="O54" s="9"/>
      <c r="P54" s="9"/>
    </row>
    <row r="55" spans="1:16" ht="27.6" x14ac:dyDescent="0.45">
      <c r="A55" s="5">
        <v>41821</v>
      </c>
      <c r="B55" s="3">
        <v>39</v>
      </c>
      <c r="C55" s="7">
        <v>17456</v>
      </c>
      <c r="O55" s="9"/>
      <c r="P55" s="9"/>
    </row>
    <row r="56" spans="1:16" ht="27.6" x14ac:dyDescent="0.45">
      <c r="A56" s="5">
        <v>41913</v>
      </c>
      <c r="B56" s="3">
        <v>40</v>
      </c>
      <c r="C56" s="7">
        <v>17865</v>
      </c>
      <c r="O56" s="9"/>
      <c r="P56" s="9"/>
    </row>
    <row r="57" spans="1:16" ht="27.6" x14ac:dyDescent="0.45">
      <c r="A57" s="5">
        <v>42005</v>
      </c>
      <c r="B57" s="3">
        <v>41</v>
      </c>
      <c r="C57" s="7">
        <v>18004</v>
      </c>
      <c r="O57" s="9"/>
      <c r="P57" s="9"/>
    </row>
    <row r="58" spans="1:16" x14ac:dyDescent="0.25">
      <c r="A58" s="5">
        <v>42095</v>
      </c>
      <c r="B58" s="3">
        <v>42</v>
      </c>
      <c r="C58" s="7">
        <v>17975</v>
      </c>
    </row>
  </sheetData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tabSelected="1" topLeftCell="K33" zoomScale="160" zoomScaleNormal="160" workbookViewId="0">
      <selection activeCell="Q39" sqref="Q39"/>
    </sheetView>
  </sheetViews>
  <sheetFormatPr defaultRowHeight="13.2" x14ac:dyDescent="0.25"/>
  <cols>
    <col min="1" max="1" width="19.6640625" customWidth="1"/>
    <col min="2" max="2" width="15.33203125" customWidth="1"/>
    <col min="3" max="3" width="14.44140625" customWidth="1"/>
    <col min="11" max="11" width="31.21875" customWidth="1"/>
    <col min="12" max="12" width="9.21875" bestFit="1" customWidth="1"/>
    <col min="14" max="14" width="16.21875" customWidth="1"/>
    <col min="15" max="15" width="20" customWidth="1"/>
  </cols>
  <sheetData>
    <row r="1" spans="1:3" x14ac:dyDescent="0.25">
      <c r="A1" s="1" t="s">
        <v>0</v>
      </c>
      <c r="B1" s="1" t="s">
        <v>1</v>
      </c>
    </row>
    <row r="2" spans="1:3" x14ac:dyDescent="0.25">
      <c r="A2" s="1" t="s">
        <v>2</v>
      </c>
      <c r="B2" s="1" t="s">
        <v>3</v>
      </c>
    </row>
    <row r="3" spans="1:3" x14ac:dyDescent="0.25">
      <c r="A3" s="1" t="s">
        <v>4</v>
      </c>
      <c r="B3" s="1" t="s">
        <v>5</v>
      </c>
    </row>
    <row r="4" spans="1:3" x14ac:dyDescent="0.25">
      <c r="A4" s="1" t="s">
        <v>6</v>
      </c>
      <c r="B4" s="1" t="s">
        <v>1</v>
      </c>
    </row>
    <row r="5" spans="1:3" x14ac:dyDescent="0.25">
      <c r="A5" s="1" t="s">
        <v>7</v>
      </c>
      <c r="B5" s="1" t="s">
        <v>8</v>
      </c>
    </row>
    <row r="6" spans="1:3" x14ac:dyDescent="0.25">
      <c r="A6" s="1" t="s">
        <v>9</v>
      </c>
      <c r="B6" s="6" t="s">
        <v>10</v>
      </c>
    </row>
    <row r="7" spans="1:3" x14ac:dyDescent="0.25">
      <c r="A7" s="1" t="s">
        <v>11</v>
      </c>
      <c r="B7" s="6" t="s">
        <v>12</v>
      </c>
    </row>
    <row r="8" spans="1:3" x14ac:dyDescent="0.25">
      <c r="A8" s="1" t="s">
        <v>13</v>
      </c>
      <c r="B8" s="1" t="s">
        <v>14</v>
      </c>
    </row>
    <row r="9" spans="1:3" x14ac:dyDescent="0.25">
      <c r="A9" s="1" t="s">
        <v>15</v>
      </c>
      <c r="B9" s="1" t="s">
        <v>16</v>
      </c>
    </row>
    <row r="10" spans="1:3" x14ac:dyDescent="0.25">
      <c r="A10" s="1" t="s">
        <v>17</v>
      </c>
      <c r="B10" s="1" t="s">
        <v>18</v>
      </c>
    </row>
    <row r="11" spans="1:3" x14ac:dyDescent="0.25">
      <c r="B11" s="1" t="s">
        <v>19</v>
      </c>
    </row>
    <row r="12" spans="1:3" x14ac:dyDescent="0.25">
      <c r="B12" s="1" t="s">
        <v>20</v>
      </c>
    </row>
    <row r="13" spans="1:3" x14ac:dyDescent="0.25">
      <c r="B13" s="1" t="s">
        <v>21</v>
      </c>
    </row>
    <row r="14" spans="1:3" x14ac:dyDescent="0.25">
      <c r="B14" s="1" t="s">
        <v>22</v>
      </c>
    </row>
    <row r="15" spans="1:3" x14ac:dyDescent="0.25">
      <c r="B15" s="1" t="s">
        <v>23</v>
      </c>
    </row>
    <row r="16" spans="1:3" x14ac:dyDescent="0.25">
      <c r="A16" s="2" t="s">
        <v>24</v>
      </c>
      <c r="B16" s="2" t="s">
        <v>25</v>
      </c>
      <c r="C16" s="2" t="s">
        <v>26</v>
      </c>
    </row>
    <row r="17" spans="1:3" x14ac:dyDescent="0.25">
      <c r="A17" s="5">
        <v>38353</v>
      </c>
      <c r="B17" s="3">
        <v>1</v>
      </c>
      <c r="C17" s="4">
        <v>12816.2</v>
      </c>
    </row>
    <row r="18" spans="1:3" x14ac:dyDescent="0.25">
      <c r="A18" s="5">
        <v>38443</v>
      </c>
      <c r="B18" s="3">
        <v>2</v>
      </c>
      <c r="C18" s="4">
        <v>12975.7</v>
      </c>
    </row>
    <row r="19" spans="1:3" x14ac:dyDescent="0.25">
      <c r="A19" s="5">
        <v>38534</v>
      </c>
      <c r="B19" s="3">
        <v>3</v>
      </c>
      <c r="C19" s="4">
        <v>13206.5</v>
      </c>
    </row>
    <row r="20" spans="1:3" x14ac:dyDescent="0.25">
      <c r="A20" s="5">
        <v>38626</v>
      </c>
      <c r="B20" s="3">
        <v>4</v>
      </c>
      <c r="C20" s="4">
        <v>13383.3</v>
      </c>
    </row>
    <row r="21" spans="1:3" x14ac:dyDescent="0.25">
      <c r="A21" s="5">
        <v>38718</v>
      </c>
      <c r="B21" s="3">
        <v>5</v>
      </c>
      <c r="C21" s="4">
        <v>13649.8</v>
      </c>
    </row>
    <row r="22" spans="1:3" x14ac:dyDescent="0.25">
      <c r="A22" s="5">
        <v>38808</v>
      </c>
      <c r="B22" s="3">
        <v>6</v>
      </c>
      <c r="C22" s="4">
        <v>13802.9</v>
      </c>
    </row>
    <row r="23" spans="1:3" x14ac:dyDescent="0.25">
      <c r="A23" s="5">
        <v>38899</v>
      </c>
      <c r="B23" s="3">
        <v>7</v>
      </c>
      <c r="C23" s="4">
        <v>13910.5</v>
      </c>
    </row>
    <row r="24" spans="1:3" x14ac:dyDescent="0.25">
      <c r="A24" s="5">
        <v>38991</v>
      </c>
      <c r="B24" s="3">
        <v>8</v>
      </c>
      <c r="C24" s="4">
        <v>14068.4</v>
      </c>
    </row>
    <row r="25" spans="1:3" x14ac:dyDescent="0.25">
      <c r="A25" s="5">
        <v>39083</v>
      </c>
      <c r="B25" s="3">
        <v>9</v>
      </c>
      <c r="C25" s="4">
        <v>14235</v>
      </c>
    </row>
    <row r="26" spans="1:3" x14ac:dyDescent="0.25">
      <c r="A26" s="5">
        <v>39173</v>
      </c>
      <c r="B26" s="3">
        <v>10</v>
      </c>
      <c r="C26" s="4">
        <v>14424.5</v>
      </c>
    </row>
    <row r="27" spans="1:3" x14ac:dyDescent="0.25">
      <c r="A27" s="5">
        <v>39264</v>
      </c>
      <c r="B27" s="3">
        <v>11</v>
      </c>
      <c r="C27" s="4">
        <v>14571.9</v>
      </c>
    </row>
    <row r="28" spans="1:3" x14ac:dyDescent="0.25">
      <c r="A28" s="5">
        <v>39356</v>
      </c>
      <c r="B28" s="3">
        <v>12</v>
      </c>
      <c r="C28" s="4">
        <v>14690</v>
      </c>
    </row>
    <row r="29" spans="1:3" x14ac:dyDescent="0.25">
      <c r="A29" s="5">
        <v>39448</v>
      </c>
      <c r="B29" s="3">
        <v>13</v>
      </c>
      <c r="C29" s="4">
        <v>14672.9</v>
      </c>
    </row>
    <row r="30" spans="1:3" x14ac:dyDescent="0.25">
      <c r="A30" s="5">
        <v>39539</v>
      </c>
      <c r="B30" s="3">
        <v>14</v>
      </c>
      <c r="C30" s="4">
        <v>14817.1</v>
      </c>
    </row>
    <row r="31" spans="1:3" x14ac:dyDescent="0.25">
      <c r="A31" s="5">
        <v>39630</v>
      </c>
      <c r="B31" s="3">
        <v>15</v>
      </c>
      <c r="C31" s="4">
        <v>14844.3</v>
      </c>
    </row>
    <row r="32" spans="1:3" x14ac:dyDescent="0.25">
      <c r="A32" s="5">
        <v>39722</v>
      </c>
      <c r="B32" s="3">
        <v>16</v>
      </c>
      <c r="C32" s="4">
        <v>14546.7</v>
      </c>
    </row>
    <row r="33" spans="1:16" x14ac:dyDescent="0.25">
      <c r="A33" s="5">
        <v>39814</v>
      </c>
      <c r="B33" s="3">
        <v>17</v>
      </c>
      <c r="C33" s="4">
        <v>14381.2</v>
      </c>
    </row>
    <row r="34" spans="1:16" x14ac:dyDescent="0.25">
      <c r="A34" s="5">
        <v>39904</v>
      </c>
      <c r="B34" s="3">
        <v>18</v>
      </c>
      <c r="C34" s="4">
        <v>14342.1</v>
      </c>
    </row>
    <row r="35" spans="1:16" x14ac:dyDescent="0.25">
      <c r="A35" s="5">
        <v>39995</v>
      </c>
      <c r="B35" s="3">
        <v>19</v>
      </c>
      <c r="C35" s="4">
        <v>14384.4</v>
      </c>
    </row>
    <row r="36" spans="1:16" x14ac:dyDescent="0.25">
      <c r="A36" s="5">
        <v>40087</v>
      </c>
      <c r="B36" s="3">
        <v>20</v>
      </c>
      <c r="C36" s="4">
        <v>14564.1</v>
      </c>
    </row>
    <row r="37" spans="1:16" x14ac:dyDescent="0.25">
      <c r="A37" s="5">
        <v>40179</v>
      </c>
      <c r="B37" s="3">
        <v>21</v>
      </c>
      <c r="C37" s="4">
        <v>14672.5</v>
      </c>
    </row>
    <row r="38" spans="1:16" x14ac:dyDescent="0.25">
      <c r="A38" s="5">
        <v>40269</v>
      </c>
      <c r="B38" s="3">
        <v>22</v>
      </c>
      <c r="C38" s="4">
        <v>14879.2</v>
      </c>
    </row>
    <row r="39" spans="1:16" ht="27.6" x14ac:dyDescent="0.45">
      <c r="A39" s="5">
        <v>40360</v>
      </c>
      <c r="B39" s="3">
        <v>23</v>
      </c>
      <c r="C39" s="4">
        <v>15049.8</v>
      </c>
      <c r="M39" s="13" t="s">
        <v>34</v>
      </c>
      <c r="O39" s="14" t="s">
        <v>33</v>
      </c>
      <c r="P39" s="9"/>
    </row>
    <row r="40" spans="1:16" ht="27.6" x14ac:dyDescent="0.45">
      <c r="A40" s="5">
        <v>40452</v>
      </c>
      <c r="B40" s="3">
        <v>24</v>
      </c>
      <c r="C40" s="4">
        <v>15231.7</v>
      </c>
      <c r="L40" s="12">
        <v>44593</v>
      </c>
      <c r="M40" s="15">
        <v>69.33</v>
      </c>
      <c r="N40" s="11" t="s">
        <v>27</v>
      </c>
      <c r="O40" s="10">
        <f>112.59*69.33+12873</f>
        <v>20678.864699999998</v>
      </c>
      <c r="P40" s="9"/>
    </row>
    <row r="41" spans="1:16" ht="27.6" x14ac:dyDescent="0.45">
      <c r="A41" s="5">
        <v>40544</v>
      </c>
      <c r="B41" s="3">
        <v>25</v>
      </c>
      <c r="C41" s="4">
        <v>15242.9</v>
      </c>
      <c r="L41" s="12">
        <v>45992</v>
      </c>
      <c r="M41" s="15">
        <v>84.67</v>
      </c>
      <c r="N41" s="11" t="s">
        <v>28</v>
      </c>
      <c r="O41" s="8">
        <f>EXP(0.0073*84.67)</f>
        <v>1.8553827332881512</v>
      </c>
      <c r="P41" s="9"/>
    </row>
    <row r="42" spans="1:16" ht="27.6" x14ac:dyDescent="0.45">
      <c r="A42" s="5">
        <v>40634</v>
      </c>
      <c r="B42" s="3">
        <v>26</v>
      </c>
      <c r="C42" s="4">
        <v>15461.9</v>
      </c>
      <c r="L42" s="12">
        <v>43101</v>
      </c>
      <c r="M42" s="15">
        <v>53</v>
      </c>
      <c r="N42" s="8"/>
      <c r="O42" s="10">
        <f>O41*13011</f>
        <v>24140.384742812133</v>
      </c>
      <c r="P42" s="9"/>
    </row>
    <row r="43" spans="1:16" ht="27.6" x14ac:dyDescent="0.45">
      <c r="A43" s="5">
        <v>40725</v>
      </c>
      <c r="B43" s="3">
        <v>27</v>
      </c>
      <c r="C43" s="4">
        <v>15611.8</v>
      </c>
      <c r="L43" s="12">
        <v>49553</v>
      </c>
      <c r="M43" s="15">
        <v>123.67</v>
      </c>
      <c r="N43" s="11" t="s">
        <v>30</v>
      </c>
      <c r="O43" s="10">
        <f>11717*53^0.0935</f>
        <v>16983.853058501598</v>
      </c>
      <c r="P43" s="9"/>
    </row>
    <row r="44" spans="1:16" ht="27.6" x14ac:dyDescent="0.45">
      <c r="A44" s="5">
        <v>40817</v>
      </c>
      <c r="B44" s="3">
        <v>28</v>
      </c>
      <c r="C44" s="4">
        <v>15818.7</v>
      </c>
      <c r="L44" s="12">
        <v>42856</v>
      </c>
      <c r="M44" s="15">
        <v>50.33</v>
      </c>
      <c r="N44" s="11" t="s">
        <v>29</v>
      </c>
      <c r="O44" s="8">
        <f>LN(123.67)</f>
        <v>4.8176167277539657</v>
      </c>
      <c r="P44" s="9"/>
    </row>
    <row r="45" spans="1:16" ht="27.6" x14ac:dyDescent="0.45">
      <c r="A45" s="5">
        <v>40909</v>
      </c>
      <c r="B45" s="3">
        <v>29</v>
      </c>
      <c r="C45" s="4">
        <v>16041.6</v>
      </c>
      <c r="N45" s="8"/>
      <c r="O45" s="10">
        <f>1409.6*O44+11341</f>
        <v>18131.91253944199</v>
      </c>
      <c r="P45" s="9"/>
    </row>
    <row r="46" spans="1:16" ht="27.6" x14ac:dyDescent="0.45">
      <c r="A46" s="5">
        <v>41000</v>
      </c>
      <c r="B46" s="3">
        <v>30</v>
      </c>
      <c r="C46" s="4">
        <v>16160.4</v>
      </c>
      <c r="N46" s="11" t="s">
        <v>31</v>
      </c>
      <c r="O46" s="10">
        <f>1.4182*50.33^2+51.607*50.33+13320</f>
        <v>19509.83535198</v>
      </c>
      <c r="P46" s="9"/>
    </row>
    <row r="47" spans="1:16" ht="27.6" x14ac:dyDescent="0.45">
      <c r="A47" s="5">
        <v>41091</v>
      </c>
      <c r="B47" s="3">
        <v>31</v>
      </c>
      <c r="C47" s="4">
        <v>16356</v>
      </c>
      <c r="N47" s="8"/>
      <c r="O47" s="8"/>
      <c r="P47" s="9"/>
    </row>
    <row r="48" spans="1:16" ht="27.6" x14ac:dyDescent="0.45">
      <c r="A48" s="5">
        <v>41183</v>
      </c>
      <c r="B48" s="3">
        <v>32</v>
      </c>
      <c r="C48" s="4">
        <v>16420.3</v>
      </c>
      <c r="N48" s="8"/>
      <c r="O48" s="8"/>
      <c r="P48" s="9"/>
    </row>
    <row r="49" spans="1:16" ht="27.6" x14ac:dyDescent="0.45">
      <c r="A49" s="5">
        <v>41275</v>
      </c>
      <c r="B49" s="3">
        <v>33</v>
      </c>
      <c r="C49" s="4">
        <v>16535.3</v>
      </c>
      <c r="O49" s="9"/>
      <c r="P49" s="9"/>
    </row>
    <row r="50" spans="1:16" ht="27.6" x14ac:dyDescent="0.45">
      <c r="A50" s="5">
        <v>41365</v>
      </c>
      <c r="B50" s="3">
        <v>34</v>
      </c>
      <c r="C50" s="4">
        <v>16661</v>
      </c>
      <c r="O50" s="9"/>
      <c r="P50" s="9"/>
    </row>
    <row r="51" spans="1:16" ht="27.6" x14ac:dyDescent="0.45">
      <c r="A51" s="5">
        <v>41456</v>
      </c>
      <c r="B51" s="3">
        <v>35</v>
      </c>
      <c r="C51" s="4">
        <v>16912.900000000001</v>
      </c>
      <c r="O51" s="9"/>
      <c r="P51" s="9"/>
    </row>
    <row r="52" spans="1:16" ht="27.6" x14ac:dyDescent="0.45">
      <c r="A52" s="5">
        <v>41548</v>
      </c>
      <c r="B52" s="3">
        <v>36</v>
      </c>
      <c r="C52" s="4">
        <v>17089.599999999999</v>
      </c>
      <c r="O52" s="9"/>
      <c r="P52" s="9"/>
    </row>
    <row r="53" spans="1:16" ht="27.6" x14ac:dyDescent="0.45">
      <c r="A53" s="5">
        <v>41640</v>
      </c>
      <c r="B53" s="3">
        <v>37</v>
      </c>
      <c r="C53" s="7">
        <v>17340</v>
      </c>
      <c r="O53" s="9"/>
      <c r="P53" s="9"/>
    </row>
    <row r="54" spans="1:16" ht="27.6" x14ac:dyDescent="0.45">
      <c r="A54" s="5">
        <v>41730</v>
      </c>
      <c r="B54" s="3">
        <v>38</v>
      </c>
      <c r="C54" s="7">
        <v>17245</v>
      </c>
      <c r="O54" s="9"/>
      <c r="P54" s="9"/>
    </row>
    <row r="55" spans="1:16" ht="27.6" x14ac:dyDescent="0.45">
      <c r="A55" s="5">
        <v>41821</v>
      </c>
      <c r="B55" s="3">
        <v>39</v>
      </c>
      <c r="C55" s="7">
        <v>17456</v>
      </c>
      <c r="O55" s="9"/>
      <c r="P55" s="9"/>
    </row>
    <row r="56" spans="1:16" ht="27.6" x14ac:dyDescent="0.45">
      <c r="A56" s="5">
        <v>41913</v>
      </c>
      <c r="B56" s="3">
        <v>40</v>
      </c>
      <c r="C56" s="7">
        <v>17865</v>
      </c>
      <c r="O56" s="9"/>
      <c r="P56" s="9"/>
    </row>
    <row r="57" spans="1:16" ht="27.6" x14ac:dyDescent="0.45">
      <c r="A57" s="5">
        <v>42005</v>
      </c>
      <c r="B57" s="3">
        <v>41</v>
      </c>
      <c r="C57" s="7">
        <v>18004</v>
      </c>
      <c r="O57" s="9"/>
      <c r="P57" s="9"/>
    </row>
    <row r="58" spans="1:16" x14ac:dyDescent="0.25">
      <c r="A58" s="5">
        <v>42095</v>
      </c>
      <c r="B58" s="3">
        <v>42</v>
      </c>
      <c r="C58" s="7">
        <v>17975</v>
      </c>
    </row>
  </sheetData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GDP 2005-Present Practice # 2</vt:lpstr>
      <vt:lpstr>GDP 2005-Present Practice #1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Nelson, Andrew</dc:creator>
  <cp:lastModifiedBy>Admin</cp:lastModifiedBy>
  <dcterms:created xsi:type="dcterms:W3CDTF">2014-04-06T21:29:00Z</dcterms:created>
  <dcterms:modified xsi:type="dcterms:W3CDTF">2016-12-01T20:34:17Z</dcterms:modified>
</cp:coreProperties>
</file>