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3040" windowHeight="9408" activeTab="1"/>
  </bookViews>
  <sheets>
    <sheet name="GDP 2005-Present" sheetId="2" r:id="rId1"/>
    <sheet name="GDP 2006-Present" sheetId="1" r:id="rId2"/>
    <sheet name="Sheet1" sheetId="4" r:id="rId3"/>
    <sheet name="GDP 2007-Present (2)" sheetId="3" r:id="rId4"/>
  </sheets>
  <calcPr calcId="152511"/>
</workbook>
</file>

<file path=xl/calcChain.xml><?xml version="1.0" encoding="utf-8"?>
<calcChain xmlns="http://schemas.openxmlformats.org/spreadsheetml/2006/main">
  <c r="O33" i="4" l="1"/>
  <c r="M33" i="4"/>
  <c r="K34" i="4"/>
  <c r="K33" i="4"/>
  <c r="I33" i="4"/>
  <c r="G33" i="4"/>
  <c r="H30" i="4"/>
  <c r="E31" i="4"/>
  <c r="E28" i="4"/>
  <c r="R40" i="1"/>
  <c r="R39" i="1"/>
  <c r="R45" i="1"/>
  <c r="R44" i="1"/>
  <c r="R46" i="1"/>
  <c r="R42" i="1"/>
  <c r="R37" i="1"/>
  <c r="P45" i="1"/>
  <c r="P44" i="1"/>
  <c r="P40" i="1"/>
  <c r="P39" i="1"/>
  <c r="P46" i="1"/>
  <c r="P42" i="1"/>
  <c r="P37" i="1"/>
</calcChain>
</file>

<file path=xl/sharedStrings.xml><?xml version="1.0" encoding="utf-8"?>
<sst xmlns="http://schemas.openxmlformats.org/spreadsheetml/2006/main" count="90" uniqueCount="35">
  <si>
    <t>Title:</t>
  </si>
  <si>
    <t>Gross Domestic Product</t>
  </si>
  <si>
    <t>Series ID:</t>
  </si>
  <si>
    <t>GDP</t>
  </si>
  <si>
    <t>Source:</t>
  </si>
  <si>
    <t>U.S. Department of Commerce: Bureau of Economic Analysis</t>
  </si>
  <si>
    <t>Release:</t>
  </si>
  <si>
    <t>Seasonal Adjustment:</t>
  </si>
  <si>
    <t>Seasonally Adjusted Annual Rate</t>
  </si>
  <si>
    <t>Frequency:</t>
  </si>
  <si>
    <t>Quarterly</t>
  </si>
  <si>
    <t>Units:</t>
  </si>
  <si>
    <t>Billions of Dollars</t>
  </si>
  <si>
    <t>Date Range:</t>
  </si>
  <si>
    <t>2005-01-01 to 2013-10-01</t>
  </si>
  <si>
    <t>Last Updated:</t>
  </si>
  <si>
    <t>2014-03-27 8:01 AM CDT</t>
  </si>
  <si>
    <t>Notes:</t>
  </si>
  <si>
    <t>BEA Account Code: A191RC1</t>
  </si>
  <si>
    <t/>
  </si>
  <si>
    <t>Gross domestic product (GDP), the featured measure of U.S. output, is</t>
  </si>
  <si>
    <t>the market value of the goods and services produced by labor and</t>
  </si>
  <si>
    <t xml:space="preserve">property located in the United States. </t>
  </si>
  <si>
    <t xml:space="preserve"> </t>
  </si>
  <si>
    <t>DATE</t>
  </si>
  <si>
    <t>QUARTER #</t>
  </si>
  <si>
    <t>GDP ($Billions)</t>
  </si>
  <si>
    <t>2006-01-01 to 2013-10-01</t>
  </si>
  <si>
    <t>2007-01-01 to 2013-10-01</t>
  </si>
  <si>
    <t>Linear</t>
  </si>
  <si>
    <t>Exp</t>
  </si>
  <si>
    <t>Power</t>
  </si>
  <si>
    <t>Log</t>
  </si>
  <si>
    <t>Quad</t>
  </si>
  <si>
    <t>CURRENT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</si>
</sst>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0.0"/>
  </numFmts>
  <fonts count="3" x14ac:knownFonts="1">
    <font>
      <sz val="10"/>
      <name val="Arial"/>
    </font>
    <font>
      <sz val="2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Alignment="1" applyProtection="1">
      <alignment horizontal="center"/>
    </xf>
    <xf numFmtId="1" fontId="0" fillId="0" borderId="0" xfId="0" applyNumberFormat="1" applyFont="1" applyFill="1" applyBorder="1" applyAlignment="1" applyProtection="1">
      <alignment horizontal="center"/>
    </xf>
    <xf numFmtId="165" fontId="0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ont="1" applyFill="1" applyBorder="1" applyAlignment="1" applyProtection="1">
      <alignment horizontal="center"/>
    </xf>
    <xf numFmtId="0" fontId="0" fillId="2" borderId="0" xfId="0" applyNumberFormat="1" applyFont="1" applyFill="1" applyBorder="1" applyAlignment="1" applyProtection="1">
      <alignment horizontal="left"/>
    </xf>
    <xf numFmtId="0" fontId="1" fillId="0" borderId="0" xfId="0" applyFont="1"/>
    <xf numFmtId="0" fontId="1" fillId="2" borderId="0" xfId="0" applyFont="1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41275" cap="rnd">
                <a:solidFill>
                  <a:schemeClr val="accent2"/>
                </a:solidFill>
                <a:prstDash val="solid"/>
              </a:ln>
              <a:effectLst/>
            </c:spPr>
            <c:trendlineType val="exp"/>
            <c:dispRSqr val="1"/>
            <c:dispEq val="1"/>
            <c:trendlineLbl>
              <c:layout>
                <c:manualLayout>
                  <c:x val="-0.10321106736657917"/>
                  <c:y val="0.3466415625070888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'GDP 2006-Present'!$B$17:$B$56</c:f>
              <c:numCache>
                <c:formatCode>0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'GDP 2006-Present'!$C$17:$C$56</c:f>
              <c:numCache>
                <c:formatCode>0.0</c:formatCode>
                <c:ptCount val="40"/>
                <c:pt idx="0">
                  <c:v>13649.8</c:v>
                </c:pt>
                <c:pt idx="1">
                  <c:v>13802.9</c:v>
                </c:pt>
                <c:pt idx="2">
                  <c:v>13910.5</c:v>
                </c:pt>
                <c:pt idx="3">
                  <c:v>14068.4</c:v>
                </c:pt>
                <c:pt idx="4">
                  <c:v>14235</c:v>
                </c:pt>
                <c:pt idx="5">
                  <c:v>14424.5</c:v>
                </c:pt>
                <c:pt idx="6">
                  <c:v>14571.9</c:v>
                </c:pt>
                <c:pt idx="7">
                  <c:v>14690</c:v>
                </c:pt>
                <c:pt idx="8">
                  <c:v>14672.9</c:v>
                </c:pt>
                <c:pt idx="9">
                  <c:v>14817.1</c:v>
                </c:pt>
                <c:pt idx="10">
                  <c:v>14844.3</c:v>
                </c:pt>
                <c:pt idx="11">
                  <c:v>14546.7</c:v>
                </c:pt>
                <c:pt idx="12">
                  <c:v>14381.2</c:v>
                </c:pt>
                <c:pt idx="13">
                  <c:v>14342.1</c:v>
                </c:pt>
                <c:pt idx="14">
                  <c:v>14384.4</c:v>
                </c:pt>
                <c:pt idx="15">
                  <c:v>14564.1</c:v>
                </c:pt>
                <c:pt idx="16">
                  <c:v>14672.5</c:v>
                </c:pt>
                <c:pt idx="17">
                  <c:v>14879.2</c:v>
                </c:pt>
                <c:pt idx="18">
                  <c:v>15049.8</c:v>
                </c:pt>
                <c:pt idx="19">
                  <c:v>15231.7</c:v>
                </c:pt>
                <c:pt idx="20">
                  <c:v>15242.9</c:v>
                </c:pt>
                <c:pt idx="21">
                  <c:v>15461.9</c:v>
                </c:pt>
                <c:pt idx="22">
                  <c:v>15611.8</c:v>
                </c:pt>
                <c:pt idx="23">
                  <c:v>15818.7</c:v>
                </c:pt>
                <c:pt idx="24">
                  <c:v>16041.6</c:v>
                </c:pt>
                <c:pt idx="25">
                  <c:v>16160.4</c:v>
                </c:pt>
                <c:pt idx="26">
                  <c:v>16356</c:v>
                </c:pt>
                <c:pt idx="27">
                  <c:v>16420.3</c:v>
                </c:pt>
                <c:pt idx="28">
                  <c:v>16535.3</c:v>
                </c:pt>
                <c:pt idx="29">
                  <c:v>16661</c:v>
                </c:pt>
                <c:pt idx="30">
                  <c:v>16912.900000000001</c:v>
                </c:pt>
                <c:pt idx="31">
                  <c:v>17089.599999999999</c:v>
                </c:pt>
                <c:pt idx="32">
                  <c:v>17059</c:v>
                </c:pt>
                <c:pt idx="33">
                  <c:v>17234</c:v>
                </c:pt>
                <c:pt idx="34">
                  <c:v>17578</c:v>
                </c:pt>
                <c:pt idx="35">
                  <c:v>17098</c:v>
                </c:pt>
                <c:pt idx="36">
                  <c:v>16998</c:v>
                </c:pt>
                <c:pt idx="37">
                  <c:v>17490</c:v>
                </c:pt>
                <c:pt idx="38">
                  <c:v>17690</c:v>
                </c:pt>
                <c:pt idx="39">
                  <c:v>17578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366544"/>
        <c:axId val="337365984"/>
      </c:scatterChart>
      <c:valAx>
        <c:axId val="337366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365984"/>
        <c:crosses val="autoZero"/>
        <c:crossBetween val="midCat"/>
      </c:valAx>
      <c:valAx>
        <c:axId val="33736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366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320040</xdr:colOff>
      <xdr:row>33</xdr:row>
      <xdr:rowOff>160020</xdr:rowOff>
    </xdr:from>
    <xdr:to>
      <xdr:col>13</xdr:col>
      <xdr:colOff>15240</xdr:colOff>
      <xdr:row>50</xdr:row>
      <xdr:rowOff>53340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opLeftCell="A8" workbookViewId="0">
      <selection activeCell="A17" sqref="A17"/>
    </sheetView>
  </sheetViews>
  <sheetFormatPr defaultRowHeight="13.2" x14ac:dyDescent="0.25"/>
  <cols>
    <col min="1" max="1" width="19.6640625" customWidth="1"/>
    <col min="2" max="2" width="15.33203125" customWidth="1"/>
    <col min="3" max="3" width="14.44140625" customWidth="1"/>
  </cols>
  <sheetData>
    <row r="1" spans="1:3" x14ac:dyDescent="0.25">
      <c r="A1" s="1" t="s">
        <v>0</v>
      </c>
      <c r="B1" s="1" t="s">
        <v>1</v>
      </c>
    </row>
    <row r="2" spans="1:3" x14ac:dyDescent="0.25">
      <c r="A2" s="1" t="s">
        <v>2</v>
      </c>
      <c r="B2" s="1" t="s">
        <v>3</v>
      </c>
    </row>
    <row r="3" spans="1:3" x14ac:dyDescent="0.25">
      <c r="A3" s="1" t="s">
        <v>4</v>
      </c>
      <c r="B3" s="1" t="s">
        <v>5</v>
      </c>
    </row>
    <row r="4" spans="1:3" x14ac:dyDescent="0.25">
      <c r="A4" s="1" t="s">
        <v>6</v>
      </c>
      <c r="B4" s="1" t="s">
        <v>1</v>
      </c>
    </row>
    <row r="5" spans="1:3" x14ac:dyDescent="0.25">
      <c r="A5" s="1" t="s">
        <v>7</v>
      </c>
      <c r="B5" s="1" t="s">
        <v>8</v>
      </c>
    </row>
    <row r="6" spans="1:3" x14ac:dyDescent="0.25">
      <c r="A6" s="1" t="s">
        <v>9</v>
      </c>
      <c r="B6" s="6" t="s">
        <v>10</v>
      </c>
    </row>
    <row r="7" spans="1:3" x14ac:dyDescent="0.25">
      <c r="A7" s="1" t="s">
        <v>11</v>
      </c>
      <c r="B7" s="6" t="s">
        <v>12</v>
      </c>
    </row>
    <row r="8" spans="1:3" x14ac:dyDescent="0.25">
      <c r="A8" s="1" t="s">
        <v>13</v>
      </c>
      <c r="B8" s="1" t="s">
        <v>14</v>
      </c>
    </row>
    <row r="9" spans="1:3" x14ac:dyDescent="0.25">
      <c r="A9" s="1" t="s">
        <v>15</v>
      </c>
      <c r="B9" s="1" t="s">
        <v>16</v>
      </c>
    </row>
    <row r="10" spans="1:3" x14ac:dyDescent="0.25">
      <c r="A10" s="1" t="s">
        <v>17</v>
      </c>
      <c r="B10" s="1" t="s">
        <v>18</v>
      </c>
    </row>
    <row r="11" spans="1:3" x14ac:dyDescent="0.25">
      <c r="B11" s="1" t="s">
        <v>19</v>
      </c>
    </row>
    <row r="12" spans="1:3" x14ac:dyDescent="0.25">
      <c r="B12" s="1" t="s">
        <v>20</v>
      </c>
    </row>
    <row r="13" spans="1:3" x14ac:dyDescent="0.25">
      <c r="B13" s="1" t="s">
        <v>21</v>
      </c>
    </row>
    <row r="14" spans="1:3" x14ac:dyDescent="0.25">
      <c r="B14" s="1" t="s">
        <v>22</v>
      </c>
    </row>
    <row r="15" spans="1:3" x14ac:dyDescent="0.25">
      <c r="B15" s="1" t="s">
        <v>23</v>
      </c>
    </row>
    <row r="16" spans="1:3" x14ac:dyDescent="0.25">
      <c r="A16" s="2" t="s">
        <v>24</v>
      </c>
      <c r="B16" s="2" t="s">
        <v>25</v>
      </c>
      <c r="C16" s="2" t="s">
        <v>26</v>
      </c>
    </row>
    <row r="17" spans="1:3" x14ac:dyDescent="0.25">
      <c r="A17" s="5">
        <v>38353</v>
      </c>
      <c r="B17" s="3">
        <v>1</v>
      </c>
      <c r="C17" s="4">
        <v>12816.2</v>
      </c>
    </row>
    <row r="18" spans="1:3" x14ac:dyDescent="0.25">
      <c r="A18" s="5">
        <v>38443</v>
      </c>
      <c r="B18" s="3">
        <v>2</v>
      </c>
      <c r="C18" s="4">
        <v>12975.7</v>
      </c>
    </row>
    <row r="19" spans="1:3" x14ac:dyDescent="0.25">
      <c r="A19" s="5">
        <v>38534</v>
      </c>
      <c r="B19" s="3">
        <v>3</v>
      </c>
      <c r="C19" s="4">
        <v>13206.5</v>
      </c>
    </row>
    <row r="20" spans="1:3" x14ac:dyDescent="0.25">
      <c r="A20" s="5">
        <v>38626</v>
      </c>
      <c r="B20" s="3">
        <v>4</v>
      </c>
      <c r="C20" s="4">
        <v>13383.3</v>
      </c>
    </row>
    <row r="21" spans="1:3" x14ac:dyDescent="0.25">
      <c r="A21" s="5">
        <v>38718</v>
      </c>
      <c r="B21" s="3">
        <v>5</v>
      </c>
      <c r="C21" s="4">
        <v>13649.8</v>
      </c>
    </row>
    <row r="22" spans="1:3" x14ac:dyDescent="0.25">
      <c r="A22" s="5">
        <v>38808</v>
      </c>
      <c r="B22" s="3">
        <v>6</v>
      </c>
      <c r="C22" s="4">
        <v>13802.9</v>
      </c>
    </row>
    <row r="23" spans="1:3" x14ac:dyDescent="0.25">
      <c r="A23" s="5">
        <v>38899</v>
      </c>
      <c r="B23" s="3">
        <v>7</v>
      </c>
      <c r="C23" s="4">
        <v>13910.5</v>
      </c>
    </row>
    <row r="24" spans="1:3" x14ac:dyDescent="0.25">
      <c r="A24" s="5">
        <v>38991</v>
      </c>
      <c r="B24" s="3">
        <v>8</v>
      </c>
      <c r="C24" s="4">
        <v>14068.4</v>
      </c>
    </row>
    <row r="25" spans="1:3" x14ac:dyDescent="0.25">
      <c r="A25" s="5">
        <v>39083</v>
      </c>
      <c r="B25" s="3">
        <v>9</v>
      </c>
      <c r="C25" s="4">
        <v>14235</v>
      </c>
    </row>
    <row r="26" spans="1:3" x14ac:dyDescent="0.25">
      <c r="A26" s="5">
        <v>39173</v>
      </c>
      <c r="B26" s="3">
        <v>10</v>
      </c>
      <c r="C26" s="4">
        <v>14424.5</v>
      </c>
    </row>
    <row r="27" spans="1:3" x14ac:dyDescent="0.25">
      <c r="A27" s="5">
        <v>39264</v>
      </c>
      <c r="B27" s="3">
        <v>11</v>
      </c>
      <c r="C27" s="4">
        <v>14571.9</v>
      </c>
    </row>
    <row r="28" spans="1:3" x14ac:dyDescent="0.25">
      <c r="A28" s="5">
        <v>39356</v>
      </c>
      <c r="B28" s="3">
        <v>12</v>
      </c>
      <c r="C28" s="4">
        <v>14690</v>
      </c>
    </row>
    <row r="29" spans="1:3" x14ac:dyDescent="0.25">
      <c r="A29" s="5">
        <v>39448</v>
      </c>
      <c r="B29" s="3">
        <v>13</v>
      </c>
      <c r="C29" s="4">
        <v>14672.9</v>
      </c>
    </row>
    <row r="30" spans="1:3" x14ac:dyDescent="0.25">
      <c r="A30" s="5">
        <v>39539</v>
      </c>
      <c r="B30" s="3">
        <v>14</v>
      </c>
      <c r="C30" s="4">
        <v>14817.1</v>
      </c>
    </row>
    <row r="31" spans="1:3" x14ac:dyDescent="0.25">
      <c r="A31" s="5">
        <v>39630</v>
      </c>
      <c r="B31" s="3">
        <v>15</v>
      </c>
      <c r="C31" s="4">
        <v>14844.3</v>
      </c>
    </row>
    <row r="32" spans="1:3" x14ac:dyDescent="0.25">
      <c r="A32" s="5">
        <v>39722</v>
      </c>
      <c r="B32" s="3">
        <v>16</v>
      </c>
      <c r="C32" s="4">
        <v>14546.7</v>
      </c>
    </row>
    <row r="33" spans="1:3" x14ac:dyDescent="0.25">
      <c r="A33" s="5">
        <v>39814</v>
      </c>
      <c r="B33" s="3">
        <v>17</v>
      </c>
      <c r="C33" s="4">
        <v>14381.2</v>
      </c>
    </row>
    <row r="34" spans="1:3" x14ac:dyDescent="0.25">
      <c r="A34" s="5">
        <v>39904</v>
      </c>
      <c r="B34" s="3">
        <v>18</v>
      </c>
      <c r="C34" s="4">
        <v>14342.1</v>
      </c>
    </row>
    <row r="35" spans="1:3" x14ac:dyDescent="0.25">
      <c r="A35" s="5">
        <v>39995</v>
      </c>
      <c r="B35" s="3">
        <v>19</v>
      </c>
      <c r="C35" s="4">
        <v>14384.4</v>
      </c>
    </row>
    <row r="36" spans="1:3" x14ac:dyDescent="0.25">
      <c r="A36" s="5">
        <v>40087</v>
      </c>
      <c r="B36" s="3">
        <v>20</v>
      </c>
      <c r="C36" s="4">
        <v>14564.1</v>
      </c>
    </row>
    <row r="37" spans="1:3" x14ac:dyDescent="0.25">
      <c r="A37" s="5">
        <v>40179</v>
      </c>
      <c r="B37" s="3">
        <v>21</v>
      </c>
      <c r="C37" s="4">
        <v>14672.5</v>
      </c>
    </row>
    <row r="38" spans="1:3" x14ac:dyDescent="0.25">
      <c r="A38" s="5">
        <v>40269</v>
      </c>
      <c r="B38" s="3">
        <v>22</v>
      </c>
      <c r="C38" s="4">
        <v>14879.2</v>
      </c>
    </row>
    <row r="39" spans="1:3" x14ac:dyDescent="0.25">
      <c r="A39" s="5">
        <v>40360</v>
      </c>
      <c r="B39" s="3">
        <v>23</v>
      </c>
      <c r="C39" s="4">
        <v>15049.8</v>
      </c>
    </row>
    <row r="40" spans="1:3" x14ac:dyDescent="0.25">
      <c r="A40" s="5">
        <v>40452</v>
      </c>
      <c r="B40" s="3">
        <v>24</v>
      </c>
      <c r="C40" s="4">
        <v>15231.7</v>
      </c>
    </row>
    <row r="41" spans="1:3" x14ac:dyDescent="0.25">
      <c r="A41" s="5">
        <v>40544</v>
      </c>
      <c r="B41" s="3">
        <v>25</v>
      </c>
      <c r="C41" s="4">
        <v>15242.9</v>
      </c>
    </row>
    <row r="42" spans="1:3" x14ac:dyDescent="0.25">
      <c r="A42" s="5">
        <v>40634</v>
      </c>
      <c r="B42" s="3">
        <v>26</v>
      </c>
      <c r="C42" s="4">
        <v>15461.9</v>
      </c>
    </row>
    <row r="43" spans="1:3" x14ac:dyDescent="0.25">
      <c r="A43" s="5">
        <v>40725</v>
      </c>
      <c r="B43" s="3">
        <v>27</v>
      </c>
      <c r="C43" s="4">
        <v>15611.8</v>
      </c>
    </row>
    <row r="44" spans="1:3" x14ac:dyDescent="0.25">
      <c r="A44" s="5">
        <v>40817</v>
      </c>
      <c r="B44" s="3">
        <v>28</v>
      </c>
      <c r="C44" s="4">
        <v>15818.7</v>
      </c>
    </row>
    <row r="45" spans="1:3" x14ac:dyDescent="0.25">
      <c r="A45" s="5">
        <v>40909</v>
      </c>
      <c r="B45" s="3">
        <v>29</v>
      </c>
      <c r="C45" s="4">
        <v>16041.6</v>
      </c>
    </row>
    <row r="46" spans="1:3" x14ac:dyDescent="0.25">
      <c r="A46" s="5">
        <v>41000</v>
      </c>
      <c r="B46" s="3">
        <v>30</v>
      </c>
      <c r="C46" s="4">
        <v>16160.4</v>
      </c>
    </row>
    <row r="47" spans="1:3" x14ac:dyDescent="0.25">
      <c r="A47" s="5">
        <v>41091</v>
      </c>
      <c r="B47" s="3">
        <v>31</v>
      </c>
      <c r="C47" s="4">
        <v>16356</v>
      </c>
    </row>
    <row r="48" spans="1:3" x14ac:dyDescent="0.25">
      <c r="A48" s="5">
        <v>41183</v>
      </c>
      <c r="B48" s="3">
        <v>32</v>
      </c>
      <c r="C48" s="4">
        <v>16420.3</v>
      </c>
    </row>
    <row r="49" spans="1:3" x14ac:dyDescent="0.25">
      <c r="A49" s="5">
        <v>41275</v>
      </c>
      <c r="B49" s="3">
        <v>33</v>
      </c>
      <c r="C49" s="4">
        <v>16535.3</v>
      </c>
    </row>
    <row r="50" spans="1:3" x14ac:dyDescent="0.25">
      <c r="A50" s="5">
        <v>41365</v>
      </c>
      <c r="B50" s="3">
        <v>34</v>
      </c>
      <c r="C50" s="4">
        <v>16661</v>
      </c>
    </row>
    <row r="51" spans="1:3" x14ac:dyDescent="0.25">
      <c r="A51" s="5">
        <v>41456</v>
      </c>
      <c r="B51" s="3">
        <v>35</v>
      </c>
      <c r="C51" s="4">
        <v>16912.900000000001</v>
      </c>
    </row>
    <row r="52" spans="1:3" x14ac:dyDescent="0.25">
      <c r="A52" s="5">
        <v>41548</v>
      </c>
      <c r="B52" s="3">
        <v>36</v>
      </c>
      <c r="C52" s="4">
        <v>17089.599999999999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topLeftCell="H34" zoomScale="130" zoomScaleNormal="130" workbookViewId="0">
      <selection activeCell="S43" sqref="S43"/>
    </sheetView>
  </sheetViews>
  <sheetFormatPr defaultRowHeight="13.2" x14ac:dyDescent="0.25"/>
  <cols>
    <col min="1" max="1" width="19.6640625" customWidth="1"/>
    <col min="2" max="2" width="15.33203125" customWidth="1"/>
    <col min="3" max="3" width="14.44140625" customWidth="1"/>
    <col min="15" max="16" width="13.21875" customWidth="1"/>
    <col min="18" max="18" width="12.5546875" customWidth="1"/>
  </cols>
  <sheetData>
    <row r="1" spans="1:3" x14ac:dyDescent="0.25">
      <c r="A1" s="1" t="s">
        <v>0</v>
      </c>
      <c r="B1" s="1" t="s">
        <v>1</v>
      </c>
    </row>
    <row r="2" spans="1:3" x14ac:dyDescent="0.25">
      <c r="A2" s="1" t="s">
        <v>2</v>
      </c>
      <c r="B2" s="1" t="s">
        <v>3</v>
      </c>
    </row>
    <row r="3" spans="1:3" x14ac:dyDescent="0.25">
      <c r="A3" s="1" t="s">
        <v>4</v>
      </c>
      <c r="B3" s="1" t="s">
        <v>5</v>
      </c>
    </row>
    <row r="4" spans="1:3" x14ac:dyDescent="0.25">
      <c r="A4" s="1" t="s">
        <v>6</v>
      </c>
      <c r="B4" s="1" t="s">
        <v>1</v>
      </c>
    </row>
    <row r="5" spans="1:3" x14ac:dyDescent="0.25">
      <c r="A5" s="1" t="s">
        <v>7</v>
      </c>
      <c r="B5" s="1" t="s">
        <v>8</v>
      </c>
    </row>
    <row r="6" spans="1:3" x14ac:dyDescent="0.25">
      <c r="A6" s="1" t="s">
        <v>9</v>
      </c>
      <c r="B6" s="6" t="s">
        <v>10</v>
      </c>
    </row>
    <row r="7" spans="1:3" x14ac:dyDescent="0.25">
      <c r="A7" s="1" t="s">
        <v>11</v>
      </c>
      <c r="B7" s="6" t="s">
        <v>12</v>
      </c>
    </row>
    <row r="8" spans="1:3" x14ac:dyDescent="0.25">
      <c r="A8" s="1" t="s">
        <v>13</v>
      </c>
      <c r="B8" s="1" t="s">
        <v>27</v>
      </c>
    </row>
    <row r="9" spans="1:3" x14ac:dyDescent="0.25">
      <c r="A9" s="1" t="s">
        <v>15</v>
      </c>
      <c r="B9" s="1" t="s">
        <v>16</v>
      </c>
    </row>
    <row r="10" spans="1:3" x14ac:dyDescent="0.25">
      <c r="A10" s="1" t="s">
        <v>17</v>
      </c>
      <c r="B10" s="1" t="s">
        <v>18</v>
      </c>
    </row>
    <row r="11" spans="1:3" x14ac:dyDescent="0.25">
      <c r="B11" s="1" t="s">
        <v>19</v>
      </c>
    </row>
    <row r="12" spans="1:3" x14ac:dyDescent="0.25">
      <c r="B12" s="1" t="s">
        <v>20</v>
      </c>
    </row>
    <row r="13" spans="1:3" x14ac:dyDescent="0.25">
      <c r="B13" s="1" t="s">
        <v>21</v>
      </c>
    </row>
    <row r="14" spans="1:3" x14ac:dyDescent="0.25">
      <c r="B14" s="1" t="s">
        <v>22</v>
      </c>
    </row>
    <row r="15" spans="1:3" x14ac:dyDescent="0.25">
      <c r="B15" s="1" t="s">
        <v>23</v>
      </c>
    </row>
    <row r="16" spans="1:3" x14ac:dyDescent="0.25">
      <c r="A16" s="2" t="s">
        <v>24</v>
      </c>
      <c r="B16" s="2" t="s">
        <v>25</v>
      </c>
      <c r="C16" s="2" t="s">
        <v>26</v>
      </c>
    </row>
    <row r="17" spans="1:3" x14ac:dyDescent="0.25">
      <c r="A17" s="5">
        <v>38718</v>
      </c>
      <c r="B17" s="3">
        <v>1</v>
      </c>
      <c r="C17" s="4">
        <v>13649.8</v>
      </c>
    </row>
    <row r="18" spans="1:3" x14ac:dyDescent="0.25">
      <c r="A18" s="5">
        <v>38808</v>
      </c>
      <c r="B18" s="3">
        <v>2</v>
      </c>
      <c r="C18" s="4">
        <v>13802.9</v>
      </c>
    </row>
    <row r="19" spans="1:3" x14ac:dyDescent="0.25">
      <c r="A19" s="5">
        <v>38899</v>
      </c>
      <c r="B19" s="3">
        <v>3</v>
      </c>
      <c r="C19" s="4">
        <v>13910.5</v>
      </c>
    </row>
    <row r="20" spans="1:3" x14ac:dyDescent="0.25">
      <c r="A20" s="5">
        <v>38991</v>
      </c>
      <c r="B20" s="3">
        <v>4</v>
      </c>
      <c r="C20" s="4">
        <v>14068.4</v>
      </c>
    </row>
    <row r="21" spans="1:3" x14ac:dyDescent="0.25">
      <c r="A21" s="5">
        <v>39083</v>
      </c>
      <c r="B21" s="3">
        <v>5</v>
      </c>
      <c r="C21" s="4">
        <v>14235</v>
      </c>
    </row>
    <row r="22" spans="1:3" x14ac:dyDescent="0.25">
      <c r="A22" s="5">
        <v>39173</v>
      </c>
      <c r="B22" s="3">
        <v>6</v>
      </c>
      <c r="C22" s="4">
        <v>14424.5</v>
      </c>
    </row>
    <row r="23" spans="1:3" x14ac:dyDescent="0.25">
      <c r="A23" s="5">
        <v>39264</v>
      </c>
      <c r="B23" s="3">
        <v>7</v>
      </c>
      <c r="C23" s="4">
        <v>14571.9</v>
      </c>
    </row>
    <row r="24" spans="1:3" x14ac:dyDescent="0.25">
      <c r="A24" s="5">
        <v>39356</v>
      </c>
      <c r="B24" s="3">
        <v>8</v>
      </c>
      <c r="C24" s="4">
        <v>14690</v>
      </c>
    </row>
    <row r="25" spans="1:3" x14ac:dyDescent="0.25">
      <c r="A25" s="5">
        <v>39448</v>
      </c>
      <c r="B25" s="3">
        <v>9</v>
      </c>
      <c r="C25" s="4">
        <v>14672.9</v>
      </c>
    </row>
    <row r="26" spans="1:3" x14ac:dyDescent="0.25">
      <c r="A26" s="5">
        <v>39539</v>
      </c>
      <c r="B26" s="3">
        <v>10</v>
      </c>
      <c r="C26" s="4">
        <v>14817.1</v>
      </c>
    </row>
    <row r="27" spans="1:3" x14ac:dyDescent="0.25">
      <c r="A27" s="5">
        <v>39630</v>
      </c>
      <c r="B27" s="3">
        <v>11</v>
      </c>
      <c r="C27" s="4">
        <v>14844.3</v>
      </c>
    </row>
    <row r="28" spans="1:3" x14ac:dyDescent="0.25">
      <c r="A28" s="5">
        <v>39722</v>
      </c>
      <c r="B28" s="3">
        <v>12</v>
      </c>
      <c r="C28" s="4">
        <v>14546.7</v>
      </c>
    </row>
    <row r="29" spans="1:3" x14ac:dyDescent="0.25">
      <c r="A29" s="5">
        <v>39814</v>
      </c>
      <c r="B29" s="3">
        <v>13</v>
      </c>
      <c r="C29" s="4">
        <v>14381.2</v>
      </c>
    </row>
    <row r="30" spans="1:3" x14ac:dyDescent="0.25">
      <c r="A30" s="5">
        <v>39904</v>
      </c>
      <c r="B30" s="3">
        <v>14</v>
      </c>
      <c r="C30" s="4">
        <v>14342.1</v>
      </c>
    </row>
    <row r="31" spans="1:3" x14ac:dyDescent="0.25">
      <c r="A31" s="5">
        <v>39995</v>
      </c>
      <c r="B31" s="3">
        <v>15</v>
      </c>
      <c r="C31" s="4">
        <v>14384.4</v>
      </c>
    </row>
    <row r="32" spans="1:3" x14ac:dyDescent="0.25">
      <c r="A32" s="5">
        <v>40087</v>
      </c>
      <c r="B32" s="3">
        <v>16</v>
      </c>
      <c r="C32" s="4">
        <v>14564.1</v>
      </c>
    </row>
    <row r="33" spans="1:18" x14ac:dyDescent="0.25">
      <c r="A33" s="5">
        <v>40179</v>
      </c>
      <c r="B33" s="3">
        <v>17</v>
      </c>
      <c r="C33" s="4">
        <v>14672.5</v>
      </c>
    </row>
    <row r="34" spans="1:18" x14ac:dyDescent="0.25">
      <c r="A34" s="5">
        <v>40269</v>
      </c>
      <c r="B34" s="3">
        <v>18</v>
      </c>
      <c r="C34" s="4">
        <v>14879.2</v>
      </c>
    </row>
    <row r="35" spans="1:18" x14ac:dyDescent="0.25">
      <c r="A35" s="5">
        <v>40360</v>
      </c>
      <c r="B35" s="3">
        <v>19</v>
      </c>
      <c r="C35" s="4">
        <v>15049.8</v>
      </c>
    </row>
    <row r="36" spans="1:18" ht="24.6" x14ac:dyDescent="0.4">
      <c r="A36" s="5">
        <v>40452</v>
      </c>
      <c r="B36" s="3">
        <v>20</v>
      </c>
      <c r="C36" s="4">
        <v>15231.7</v>
      </c>
      <c r="O36" s="7"/>
      <c r="P36" s="7"/>
      <c r="Q36" s="7"/>
      <c r="R36" s="9" t="s">
        <v>34</v>
      </c>
    </row>
    <row r="37" spans="1:18" ht="24.6" x14ac:dyDescent="0.4">
      <c r="A37" s="5">
        <v>40544</v>
      </c>
      <c r="B37" s="3">
        <v>21</v>
      </c>
      <c r="C37" s="4">
        <v>15242.9</v>
      </c>
      <c r="O37" s="7" t="s">
        <v>29</v>
      </c>
      <c r="P37" s="8">
        <f>103.26*49.67+13453</f>
        <v>18581.924200000001</v>
      </c>
      <c r="Q37" s="7"/>
      <c r="R37" s="8">
        <f>103.26*55.33+13453</f>
        <v>19166.375800000002</v>
      </c>
    </row>
    <row r="38" spans="1:18" ht="24.6" x14ac:dyDescent="0.4">
      <c r="A38" s="5">
        <v>40634</v>
      </c>
      <c r="B38" s="3">
        <v>22</v>
      </c>
      <c r="C38" s="4">
        <v>15461.9</v>
      </c>
      <c r="O38" s="7"/>
      <c r="P38" s="7"/>
      <c r="Q38" s="7"/>
      <c r="R38" s="7"/>
    </row>
    <row r="39" spans="1:18" ht="24.6" x14ac:dyDescent="0.4">
      <c r="A39" s="5">
        <v>40725</v>
      </c>
      <c r="B39" s="3">
        <v>23</v>
      </c>
      <c r="C39" s="4">
        <v>15611.8</v>
      </c>
      <c r="O39" s="7" t="s">
        <v>30</v>
      </c>
      <c r="P39" s="7">
        <f>EXP(0.0066*59.33)</f>
        <v>1.4793133094461557</v>
      </c>
      <c r="Q39" s="7"/>
      <c r="R39" s="7">
        <f>EXP(0.0066*80.67)</f>
        <v>1.7030521097352525</v>
      </c>
    </row>
    <row r="40" spans="1:18" ht="24.6" x14ac:dyDescent="0.4">
      <c r="A40" s="5">
        <v>40817</v>
      </c>
      <c r="B40" s="3">
        <v>24</v>
      </c>
      <c r="C40" s="4">
        <v>15818.7</v>
      </c>
      <c r="O40" s="7"/>
      <c r="P40" s="8">
        <f>13558*P39</f>
        <v>20056.529849470979</v>
      </c>
      <c r="Q40" s="7"/>
      <c r="R40" s="8">
        <f>13558*R39</f>
        <v>23089.980503790553</v>
      </c>
    </row>
    <row r="41" spans="1:18" ht="24.6" x14ac:dyDescent="0.4">
      <c r="A41" s="5">
        <v>40909</v>
      </c>
      <c r="B41" s="3">
        <v>25</v>
      </c>
      <c r="C41" s="4">
        <v>16041.6</v>
      </c>
      <c r="O41" s="7"/>
      <c r="P41" s="7"/>
      <c r="Q41" s="7"/>
      <c r="R41" s="7"/>
    </row>
    <row r="42" spans="1:18" ht="24.6" x14ac:dyDescent="0.4">
      <c r="A42" s="5">
        <v>41000</v>
      </c>
      <c r="B42" s="3">
        <v>26</v>
      </c>
      <c r="C42" s="4">
        <v>16160.4</v>
      </c>
      <c r="O42" s="7" t="s">
        <v>31</v>
      </c>
      <c r="P42" s="8">
        <f>12516*56.33^0.078</f>
        <v>17140.49086858294</v>
      </c>
      <c r="Q42" s="7"/>
      <c r="R42" s="8">
        <f>12516*61.33^0.078</f>
        <v>17254.566224905717</v>
      </c>
    </row>
    <row r="43" spans="1:18" ht="24.6" x14ac:dyDescent="0.4">
      <c r="A43" s="5">
        <v>41091</v>
      </c>
      <c r="B43" s="3">
        <v>27</v>
      </c>
      <c r="C43" s="4">
        <v>16356</v>
      </c>
      <c r="O43" s="7"/>
      <c r="P43" s="7"/>
      <c r="Q43" s="7"/>
      <c r="R43" s="7"/>
    </row>
    <row r="44" spans="1:18" ht="24.6" x14ac:dyDescent="0.4">
      <c r="A44" s="5">
        <v>41183</v>
      </c>
      <c r="B44" s="3">
        <v>28</v>
      </c>
      <c r="C44" s="4">
        <v>16420.3</v>
      </c>
      <c r="O44" s="7" t="s">
        <v>32</v>
      </c>
      <c r="P44" s="7">
        <f>LN(97)</f>
        <v>4.5747109785033828</v>
      </c>
      <c r="Q44" s="7"/>
      <c r="R44" s="7">
        <f>LN(105.67)</f>
        <v>4.6603210304529394</v>
      </c>
    </row>
    <row r="45" spans="1:18" ht="24.6" x14ac:dyDescent="0.4">
      <c r="A45" s="5">
        <v>41275</v>
      </c>
      <c r="B45" s="3">
        <v>29</v>
      </c>
      <c r="C45" s="4">
        <v>16535.3</v>
      </c>
      <c r="O45" s="7"/>
      <c r="P45" s="8">
        <f>1206.7*P44+12241</f>
        <v>17761.303737760034</v>
      </c>
      <c r="Q45" s="7"/>
      <c r="R45" s="8">
        <f>1206.7*R44+12241</f>
        <v>17864.609387447563</v>
      </c>
    </row>
    <row r="46" spans="1:18" ht="24.6" x14ac:dyDescent="0.4">
      <c r="A46" s="5">
        <v>41365</v>
      </c>
      <c r="B46" s="3">
        <v>30</v>
      </c>
      <c r="C46" s="4">
        <v>16661</v>
      </c>
      <c r="O46" s="7" t="s">
        <v>33</v>
      </c>
      <c r="P46" s="8">
        <f>1.3354*82.33^2+48.509*82.33+13836</f>
        <v>26881.392843059999</v>
      </c>
      <c r="Q46" s="7"/>
      <c r="R46" s="8">
        <f>1.3354*47^2+48.509*47+13836</f>
        <v>19065.821599999999</v>
      </c>
    </row>
    <row r="47" spans="1:18" ht="24.6" x14ac:dyDescent="0.4">
      <c r="A47" s="5">
        <v>41456</v>
      </c>
      <c r="B47" s="3">
        <v>31</v>
      </c>
      <c r="C47" s="4">
        <v>16912.900000000001</v>
      </c>
      <c r="O47" s="7"/>
      <c r="P47" s="7"/>
      <c r="Q47" s="7"/>
    </row>
    <row r="48" spans="1:18" ht="24.6" x14ac:dyDescent="0.4">
      <c r="A48" s="5">
        <v>41548</v>
      </c>
      <c r="B48" s="3">
        <v>32</v>
      </c>
      <c r="C48" s="4">
        <v>17089.599999999999</v>
      </c>
      <c r="O48" s="7"/>
      <c r="P48" s="7"/>
      <c r="Q48" s="7"/>
    </row>
    <row r="49" spans="1:17" ht="24.6" x14ac:dyDescent="0.4">
      <c r="A49" s="5">
        <v>41640</v>
      </c>
      <c r="B49" s="3">
        <v>33</v>
      </c>
      <c r="C49" s="4">
        <v>17059</v>
      </c>
      <c r="O49" s="7"/>
      <c r="P49" s="7"/>
      <c r="Q49" s="7"/>
    </row>
    <row r="50" spans="1:17" ht="24.6" x14ac:dyDescent="0.4">
      <c r="A50" s="5">
        <v>41730</v>
      </c>
      <c r="B50" s="3">
        <v>34</v>
      </c>
      <c r="C50" s="4">
        <v>17234</v>
      </c>
      <c r="O50" s="7"/>
      <c r="P50" s="7"/>
      <c r="Q50" s="7"/>
    </row>
    <row r="51" spans="1:17" ht="24.6" x14ac:dyDescent="0.4">
      <c r="A51" s="5">
        <v>41821</v>
      </c>
      <c r="B51" s="3">
        <v>35</v>
      </c>
      <c r="C51" s="4">
        <v>17578</v>
      </c>
      <c r="O51" s="7"/>
      <c r="P51" s="7"/>
      <c r="Q51" s="7"/>
    </row>
    <row r="52" spans="1:17" ht="24.6" x14ac:dyDescent="0.4">
      <c r="A52" s="5">
        <v>41913</v>
      </c>
      <c r="B52" s="3">
        <v>36</v>
      </c>
      <c r="C52" s="4">
        <v>17098</v>
      </c>
      <c r="O52" s="7"/>
      <c r="P52" s="7"/>
      <c r="Q52" s="7"/>
    </row>
    <row r="53" spans="1:17" ht="24.6" x14ac:dyDescent="0.4">
      <c r="A53" s="5">
        <v>42005</v>
      </c>
      <c r="B53" s="3">
        <v>37</v>
      </c>
      <c r="C53" s="4">
        <v>16998</v>
      </c>
      <c r="O53" s="7"/>
      <c r="P53" s="7"/>
      <c r="Q53" s="7"/>
    </row>
    <row r="54" spans="1:17" ht="24.6" x14ac:dyDescent="0.4">
      <c r="A54" s="5">
        <v>42095</v>
      </c>
      <c r="B54" s="3">
        <v>38</v>
      </c>
      <c r="C54" s="4">
        <v>17490</v>
      </c>
      <c r="O54" s="7"/>
      <c r="P54" s="7"/>
      <c r="Q54" s="7"/>
    </row>
    <row r="55" spans="1:17" x14ac:dyDescent="0.25">
      <c r="A55" s="5">
        <v>42186</v>
      </c>
      <c r="B55" s="3">
        <v>39</v>
      </c>
      <c r="C55" s="4">
        <v>17690</v>
      </c>
    </row>
    <row r="56" spans="1:17" x14ac:dyDescent="0.25">
      <c r="A56" s="5">
        <v>42278</v>
      </c>
      <c r="B56" s="3">
        <v>40</v>
      </c>
      <c r="C56" s="4">
        <v>17578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8:O34"/>
  <sheetViews>
    <sheetView workbookViewId="0">
      <selection activeCell="H4" sqref="H4"/>
    </sheetView>
  </sheetViews>
  <sheetFormatPr defaultRowHeight="13.2" x14ac:dyDescent="0.25"/>
  <sheetData>
    <row r="28" spans="5:8" x14ac:dyDescent="0.25">
      <c r="E28">
        <f>125^0.5</f>
        <v>11.180339887498949</v>
      </c>
    </row>
    <row r="30" spans="5:8" x14ac:dyDescent="0.25">
      <c r="H30">
        <f>-1.7/1.24</f>
        <v>-1.3709677419354838</v>
      </c>
    </row>
    <row r="31" spans="5:8" x14ac:dyDescent="0.25">
      <c r="E31">
        <f>-1.3/0.89</f>
        <v>-1.4606741573033708</v>
      </c>
    </row>
    <row r="33" spans="7:15" x14ac:dyDescent="0.25">
      <c r="G33">
        <f>-1.5/1.43</f>
        <v>-1.048951048951049</v>
      </c>
      <c r="I33">
        <f>-1.7/1.24</f>
        <v>-1.3709677419354838</v>
      </c>
      <c r="K33">
        <f>-1.2/0.54</f>
        <v>-2.2222222222222219</v>
      </c>
      <c r="M33">
        <f>-1.4/1.38</f>
        <v>-1.0144927536231885</v>
      </c>
      <c r="O33">
        <f>1.3/0.65</f>
        <v>2</v>
      </c>
    </row>
    <row r="34" spans="7:15" x14ac:dyDescent="0.25">
      <c r="K34">
        <f>_xlfn.T.DIST(K33,124,TRUE)</f>
        <v>1.4040798889728329E-2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workbookViewId="0">
      <selection activeCell="H22" sqref="H22"/>
    </sheetView>
  </sheetViews>
  <sheetFormatPr defaultRowHeight="13.2" x14ac:dyDescent="0.25"/>
  <cols>
    <col min="1" max="1" width="19.6640625" customWidth="1"/>
    <col min="2" max="2" width="15.33203125" customWidth="1"/>
    <col min="3" max="3" width="14.44140625" customWidth="1"/>
  </cols>
  <sheetData>
    <row r="1" spans="1:3" x14ac:dyDescent="0.25">
      <c r="A1" s="1" t="s">
        <v>0</v>
      </c>
      <c r="B1" s="1" t="s">
        <v>1</v>
      </c>
    </row>
    <row r="2" spans="1:3" x14ac:dyDescent="0.25">
      <c r="A2" s="1" t="s">
        <v>2</v>
      </c>
      <c r="B2" s="1" t="s">
        <v>3</v>
      </c>
    </row>
    <row r="3" spans="1:3" x14ac:dyDescent="0.25">
      <c r="A3" s="1" t="s">
        <v>4</v>
      </c>
      <c r="B3" s="1" t="s">
        <v>5</v>
      </c>
    </row>
    <row r="4" spans="1:3" x14ac:dyDescent="0.25">
      <c r="A4" s="1" t="s">
        <v>6</v>
      </c>
      <c r="B4" s="1" t="s">
        <v>1</v>
      </c>
    </row>
    <row r="5" spans="1:3" x14ac:dyDescent="0.25">
      <c r="A5" s="1" t="s">
        <v>7</v>
      </c>
      <c r="B5" s="1" t="s">
        <v>8</v>
      </c>
    </row>
    <row r="6" spans="1:3" x14ac:dyDescent="0.25">
      <c r="A6" s="1" t="s">
        <v>9</v>
      </c>
      <c r="B6" s="6" t="s">
        <v>10</v>
      </c>
    </row>
    <row r="7" spans="1:3" x14ac:dyDescent="0.25">
      <c r="A7" s="1" t="s">
        <v>11</v>
      </c>
      <c r="B7" s="6" t="s">
        <v>12</v>
      </c>
    </row>
    <row r="8" spans="1:3" x14ac:dyDescent="0.25">
      <c r="A8" s="1" t="s">
        <v>13</v>
      </c>
      <c r="B8" s="1" t="s">
        <v>28</v>
      </c>
    </row>
    <row r="9" spans="1:3" x14ac:dyDescent="0.25">
      <c r="A9" s="1" t="s">
        <v>15</v>
      </c>
      <c r="B9" s="1" t="s">
        <v>16</v>
      </c>
    </row>
    <row r="10" spans="1:3" x14ac:dyDescent="0.25">
      <c r="A10" s="1" t="s">
        <v>17</v>
      </c>
      <c r="B10" s="1" t="s">
        <v>18</v>
      </c>
    </row>
    <row r="11" spans="1:3" x14ac:dyDescent="0.25">
      <c r="B11" s="1" t="s">
        <v>19</v>
      </c>
    </row>
    <row r="12" spans="1:3" x14ac:dyDescent="0.25">
      <c r="B12" s="1" t="s">
        <v>20</v>
      </c>
    </row>
    <row r="13" spans="1:3" x14ac:dyDescent="0.25">
      <c r="B13" s="1" t="s">
        <v>21</v>
      </c>
    </row>
    <row r="14" spans="1:3" x14ac:dyDescent="0.25">
      <c r="B14" s="1" t="s">
        <v>22</v>
      </c>
    </row>
    <row r="15" spans="1:3" x14ac:dyDescent="0.25">
      <c r="B15" s="1" t="s">
        <v>23</v>
      </c>
    </row>
    <row r="16" spans="1:3" x14ac:dyDescent="0.25">
      <c r="A16" s="2" t="s">
        <v>24</v>
      </c>
      <c r="B16" s="2" t="s">
        <v>25</v>
      </c>
      <c r="C16" s="2" t="s">
        <v>26</v>
      </c>
    </row>
    <row r="17" spans="1:3" x14ac:dyDescent="0.25">
      <c r="A17" s="5">
        <v>39083</v>
      </c>
      <c r="B17" s="3">
        <v>1</v>
      </c>
      <c r="C17" s="4">
        <v>14235</v>
      </c>
    </row>
    <row r="18" spans="1:3" x14ac:dyDescent="0.25">
      <c r="A18" s="5">
        <v>39173</v>
      </c>
      <c r="B18" s="3">
        <v>2</v>
      </c>
      <c r="C18" s="4">
        <v>14424.5</v>
      </c>
    </row>
    <row r="19" spans="1:3" x14ac:dyDescent="0.25">
      <c r="A19" s="5">
        <v>39264</v>
      </c>
      <c r="B19" s="3">
        <v>3</v>
      </c>
      <c r="C19" s="4">
        <v>14571.9</v>
      </c>
    </row>
    <row r="20" spans="1:3" x14ac:dyDescent="0.25">
      <c r="A20" s="5">
        <v>39356</v>
      </c>
      <c r="B20" s="3">
        <v>4</v>
      </c>
      <c r="C20" s="4">
        <v>14690</v>
      </c>
    </row>
    <row r="21" spans="1:3" x14ac:dyDescent="0.25">
      <c r="A21" s="5">
        <v>39448</v>
      </c>
      <c r="B21" s="3">
        <v>5</v>
      </c>
      <c r="C21" s="4">
        <v>14672.9</v>
      </c>
    </row>
    <row r="22" spans="1:3" x14ac:dyDescent="0.25">
      <c r="A22" s="5">
        <v>39539</v>
      </c>
      <c r="B22" s="3">
        <v>6</v>
      </c>
      <c r="C22" s="4">
        <v>14817.1</v>
      </c>
    </row>
    <row r="23" spans="1:3" x14ac:dyDescent="0.25">
      <c r="A23" s="5">
        <v>39630</v>
      </c>
      <c r="B23" s="3">
        <v>7</v>
      </c>
      <c r="C23" s="4">
        <v>14844.3</v>
      </c>
    </row>
    <row r="24" spans="1:3" x14ac:dyDescent="0.25">
      <c r="A24" s="5">
        <v>39722</v>
      </c>
      <c r="B24" s="3">
        <v>8</v>
      </c>
      <c r="C24" s="4">
        <v>14546.7</v>
      </c>
    </row>
    <row r="25" spans="1:3" x14ac:dyDescent="0.25">
      <c r="A25" s="5">
        <v>39814</v>
      </c>
      <c r="B25" s="3">
        <v>9</v>
      </c>
      <c r="C25" s="4">
        <v>14381.2</v>
      </c>
    </row>
    <row r="26" spans="1:3" x14ac:dyDescent="0.25">
      <c r="A26" s="5">
        <v>39904</v>
      </c>
      <c r="B26" s="3">
        <v>10</v>
      </c>
      <c r="C26" s="4">
        <v>14342.1</v>
      </c>
    </row>
    <row r="27" spans="1:3" x14ac:dyDescent="0.25">
      <c r="A27" s="5">
        <v>39995</v>
      </c>
      <c r="B27" s="3">
        <v>11</v>
      </c>
      <c r="C27" s="4">
        <v>14384.4</v>
      </c>
    </row>
    <row r="28" spans="1:3" x14ac:dyDescent="0.25">
      <c r="A28" s="5">
        <v>40087</v>
      </c>
      <c r="B28" s="3">
        <v>12</v>
      </c>
      <c r="C28" s="4">
        <v>14564.1</v>
      </c>
    </row>
    <row r="29" spans="1:3" x14ac:dyDescent="0.25">
      <c r="A29" s="5">
        <v>40179</v>
      </c>
      <c r="B29" s="3">
        <v>13</v>
      </c>
      <c r="C29" s="4">
        <v>14672.5</v>
      </c>
    </row>
    <row r="30" spans="1:3" x14ac:dyDescent="0.25">
      <c r="A30" s="5">
        <v>40269</v>
      </c>
      <c r="B30" s="3">
        <v>14</v>
      </c>
      <c r="C30" s="4">
        <v>14879.2</v>
      </c>
    </row>
    <row r="31" spans="1:3" x14ac:dyDescent="0.25">
      <c r="A31" s="5">
        <v>40360</v>
      </c>
      <c r="B31" s="3">
        <v>15</v>
      </c>
      <c r="C31" s="4">
        <v>15049.8</v>
      </c>
    </row>
    <row r="32" spans="1:3" x14ac:dyDescent="0.25">
      <c r="A32" s="5">
        <v>40452</v>
      </c>
      <c r="B32" s="3">
        <v>16</v>
      </c>
      <c r="C32" s="4">
        <v>15231.7</v>
      </c>
    </row>
    <row r="33" spans="1:3" x14ac:dyDescent="0.25">
      <c r="A33" s="5">
        <v>40544</v>
      </c>
      <c r="B33" s="3">
        <v>17</v>
      </c>
      <c r="C33" s="4">
        <v>15242.9</v>
      </c>
    </row>
    <row r="34" spans="1:3" x14ac:dyDescent="0.25">
      <c r="A34" s="5">
        <v>40634</v>
      </c>
      <c r="B34" s="3">
        <v>18</v>
      </c>
      <c r="C34" s="4">
        <v>15461.9</v>
      </c>
    </row>
    <row r="35" spans="1:3" x14ac:dyDescent="0.25">
      <c r="A35" s="5">
        <v>40725</v>
      </c>
      <c r="B35" s="3">
        <v>19</v>
      </c>
      <c r="C35" s="4">
        <v>15611.8</v>
      </c>
    </row>
    <row r="36" spans="1:3" x14ac:dyDescent="0.25">
      <c r="A36" s="5">
        <v>40817</v>
      </c>
      <c r="B36" s="3">
        <v>20</v>
      </c>
      <c r="C36" s="4">
        <v>15818.7</v>
      </c>
    </row>
    <row r="37" spans="1:3" x14ac:dyDescent="0.25">
      <c r="A37" s="5">
        <v>40909</v>
      </c>
      <c r="B37" s="3">
        <v>21</v>
      </c>
      <c r="C37" s="4">
        <v>16041.6</v>
      </c>
    </row>
    <row r="38" spans="1:3" x14ac:dyDescent="0.25">
      <c r="A38" s="5">
        <v>41000</v>
      </c>
      <c r="B38" s="3">
        <v>22</v>
      </c>
      <c r="C38" s="4">
        <v>16160.4</v>
      </c>
    </row>
    <row r="39" spans="1:3" x14ac:dyDescent="0.25">
      <c r="A39" s="5">
        <v>41091</v>
      </c>
      <c r="B39" s="3">
        <v>23</v>
      </c>
      <c r="C39" s="4">
        <v>16356</v>
      </c>
    </row>
    <row r="40" spans="1:3" x14ac:dyDescent="0.25">
      <c r="A40" s="5">
        <v>41183</v>
      </c>
      <c r="B40" s="3">
        <v>24</v>
      </c>
      <c r="C40" s="4">
        <v>16420.3</v>
      </c>
    </row>
    <row r="41" spans="1:3" x14ac:dyDescent="0.25">
      <c r="A41" s="5">
        <v>41275</v>
      </c>
      <c r="B41" s="3">
        <v>25</v>
      </c>
      <c r="C41" s="4">
        <v>16535.3</v>
      </c>
    </row>
    <row r="42" spans="1:3" x14ac:dyDescent="0.25">
      <c r="A42" s="5">
        <v>41365</v>
      </c>
      <c r="B42" s="3">
        <v>26</v>
      </c>
      <c r="C42" s="4">
        <v>16661</v>
      </c>
    </row>
    <row r="43" spans="1:3" x14ac:dyDescent="0.25">
      <c r="A43" s="5">
        <v>41456</v>
      </c>
      <c r="B43" s="3">
        <v>27</v>
      </c>
      <c r="C43" s="4">
        <v>16912.900000000001</v>
      </c>
    </row>
    <row r="44" spans="1:3" x14ac:dyDescent="0.25">
      <c r="A44" s="5">
        <v>41548</v>
      </c>
      <c r="B44" s="3">
        <v>28</v>
      </c>
      <c r="C44" s="4">
        <v>17089.599999999999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GDP 2005-Present</vt:lpstr>
      <vt:lpstr>GDP 2006-Present</vt:lpstr>
      <vt:lpstr>Sheet1</vt:lpstr>
      <vt:lpstr>GDP 2007-Present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Nelson, Andrew</dc:creator>
  <cp:lastModifiedBy>Admin</cp:lastModifiedBy>
  <dcterms:created xsi:type="dcterms:W3CDTF">2014-04-06T21:29:00Z</dcterms:created>
  <dcterms:modified xsi:type="dcterms:W3CDTF">2016-12-08T03:46:57Z</dcterms:modified>
</cp:coreProperties>
</file>