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368" windowHeight="10668"/>
  </bookViews>
  <sheets>
    <sheet name="DANALEE &amp; PHILIP Final" sheetId="7" r:id="rId1"/>
    <sheet name="BRYAN &amp; ALEX Final" sheetId="6" r:id="rId2"/>
    <sheet name="BRYAN &amp; ALEX (2)" sheetId="5" r:id="rId3"/>
    <sheet name="DANALEE &amp; PHILIP (2)" sheetId="4" r:id="rId4"/>
    <sheet name="DANALEE &amp; PHILIP" sheetId="2" r:id="rId5"/>
    <sheet name="BRYAN &amp; ALEX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5" l="1"/>
  <c r="R12" i="5"/>
  <c r="R13" i="5"/>
  <c r="R14" i="5"/>
  <c r="R15" i="5"/>
  <c r="P12" i="5"/>
  <c r="P13" i="5"/>
  <c r="P14" i="5"/>
  <c r="P15" i="5"/>
  <c r="P11" i="5"/>
  <c r="N12" i="5"/>
  <c r="N13" i="5"/>
  <c r="N14" i="5"/>
  <c r="N15" i="5"/>
  <c r="N11" i="5"/>
  <c r="L12" i="5"/>
  <c r="L13" i="5"/>
  <c r="L14" i="5"/>
  <c r="L15" i="5"/>
  <c r="L11" i="5"/>
  <c r="J12" i="5"/>
  <c r="J13" i="5"/>
  <c r="J14" i="5"/>
  <c r="J15" i="5"/>
  <c r="J11" i="5"/>
  <c r="H12" i="5"/>
  <c r="H13" i="5"/>
  <c r="H14" i="5"/>
  <c r="H15" i="5"/>
  <c r="H11" i="5"/>
  <c r="F12" i="5"/>
  <c r="F13" i="5"/>
  <c r="F14" i="5"/>
  <c r="F15" i="5"/>
  <c r="F11" i="5"/>
  <c r="Q14" i="5"/>
  <c r="O14" i="5"/>
  <c r="M14" i="5"/>
  <c r="K14" i="5"/>
  <c r="I14" i="5"/>
  <c r="G14" i="5"/>
  <c r="E14" i="5"/>
  <c r="C14" i="5"/>
  <c r="Q13" i="5"/>
  <c r="O13" i="5"/>
  <c r="M13" i="5"/>
  <c r="K13" i="5"/>
  <c r="I13" i="5"/>
  <c r="G13" i="5"/>
  <c r="E13" i="5"/>
  <c r="C13" i="5"/>
  <c r="Q12" i="5"/>
  <c r="O12" i="5"/>
  <c r="M12" i="5"/>
  <c r="K12" i="5"/>
  <c r="I12" i="5"/>
  <c r="G12" i="5"/>
  <c r="E12" i="5"/>
  <c r="C12" i="5"/>
  <c r="Q11" i="5"/>
  <c r="Q15" i="5" s="1"/>
  <c r="O11" i="5"/>
  <c r="O15" i="5" s="1"/>
  <c r="M11" i="5"/>
  <c r="M15" i="5" s="1"/>
  <c r="K11" i="5"/>
  <c r="K15" i="5" s="1"/>
  <c r="I11" i="5"/>
  <c r="I15" i="5" s="1"/>
  <c r="G11" i="5"/>
  <c r="G15" i="5" s="1"/>
  <c r="E11" i="5"/>
  <c r="E15" i="5" s="1"/>
  <c r="C11" i="5"/>
  <c r="C15" i="5" s="1"/>
  <c r="R14" i="4"/>
  <c r="R12" i="4"/>
  <c r="R13" i="4"/>
  <c r="R15" i="4"/>
  <c r="R11" i="4"/>
  <c r="P12" i="4"/>
  <c r="P13" i="4"/>
  <c r="P14" i="4"/>
  <c r="P15" i="4"/>
  <c r="P11" i="4"/>
  <c r="N12" i="4"/>
  <c r="N13" i="4"/>
  <c r="N14" i="4"/>
  <c r="N15" i="4"/>
  <c r="N11" i="4"/>
  <c r="L12" i="4"/>
  <c r="L13" i="4"/>
  <c r="L14" i="4"/>
  <c r="L15" i="4"/>
  <c r="L11" i="4"/>
  <c r="J12" i="4"/>
  <c r="J13" i="4"/>
  <c r="J14" i="4"/>
  <c r="J15" i="4"/>
  <c r="J11" i="4"/>
  <c r="H12" i="4"/>
  <c r="H13" i="4"/>
  <c r="H14" i="4"/>
  <c r="H15" i="4"/>
  <c r="H11" i="4"/>
  <c r="F12" i="4"/>
  <c r="F13" i="4"/>
  <c r="F14" i="4"/>
  <c r="F15" i="4"/>
  <c r="F11" i="4"/>
  <c r="Q14" i="4"/>
  <c r="O14" i="4"/>
  <c r="M14" i="4"/>
  <c r="K14" i="4"/>
  <c r="I14" i="4"/>
  <c r="G14" i="4"/>
  <c r="E14" i="4"/>
  <c r="C14" i="4"/>
  <c r="Q13" i="4"/>
  <c r="O13" i="4"/>
  <c r="M13" i="4"/>
  <c r="K13" i="4"/>
  <c r="I13" i="4"/>
  <c r="G13" i="4"/>
  <c r="E13" i="4"/>
  <c r="C13" i="4"/>
  <c r="Q12" i="4"/>
  <c r="O12" i="4"/>
  <c r="M12" i="4"/>
  <c r="K12" i="4"/>
  <c r="I12" i="4"/>
  <c r="G12" i="4"/>
  <c r="E12" i="4"/>
  <c r="C12" i="4"/>
  <c r="Q11" i="4"/>
  <c r="Q15" i="4" s="1"/>
  <c r="O11" i="4"/>
  <c r="O15" i="4" s="1"/>
  <c r="M11" i="4"/>
  <c r="M15" i="4" s="1"/>
  <c r="K11" i="4"/>
  <c r="K15" i="4" s="1"/>
  <c r="I11" i="4"/>
  <c r="I15" i="4" s="1"/>
  <c r="G11" i="4"/>
  <c r="G15" i="4" s="1"/>
  <c r="E11" i="4"/>
  <c r="E15" i="4" s="1"/>
  <c r="C11" i="4"/>
  <c r="C15" i="4" s="1"/>
  <c r="D17" i="2"/>
  <c r="E17" i="2"/>
  <c r="F17" i="2"/>
  <c r="G17" i="2"/>
  <c r="H17" i="2"/>
  <c r="I17" i="2"/>
  <c r="J17" i="2"/>
  <c r="C17" i="2"/>
  <c r="D17" i="3"/>
  <c r="E17" i="3"/>
  <c r="F17" i="3"/>
  <c r="G17" i="3"/>
  <c r="H17" i="3"/>
  <c r="I17" i="3"/>
  <c r="J17" i="3"/>
  <c r="C17" i="3"/>
  <c r="D14" i="3" l="1"/>
  <c r="E14" i="3"/>
  <c r="F14" i="3"/>
  <c r="G14" i="3"/>
  <c r="H14" i="3"/>
  <c r="I14" i="3"/>
  <c r="J14" i="3"/>
  <c r="C14" i="3"/>
  <c r="D13" i="3"/>
  <c r="E13" i="3"/>
  <c r="F13" i="3"/>
  <c r="G13" i="3"/>
  <c r="H13" i="3"/>
  <c r="I13" i="3"/>
  <c r="J13" i="3"/>
  <c r="C13" i="3"/>
  <c r="D12" i="3"/>
  <c r="E12" i="3"/>
  <c r="F12" i="3"/>
  <c r="G12" i="3"/>
  <c r="H12" i="3"/>
  <c r="I12" i="3"/>
  <c r="J12" i="3"/>
  <c r="C12" i="3"/>
  <c r="D11" i="3"/>
  <c r="E11" i="3"/>
  <c r="F11" i="3"/>
  <c r="G11" i="3"/>
  <c r="H11" i="3"/>
  <c r="I11" i="3"/>
  <c r="J11" i="3"/>
  <c r="C11" i="3"/>
  <c r="D14" i="2"/>
  <c r="E14" i="2"/>
  <c r="F14" i="2"/>
  <c r="G14" i="2"/>
  <c r="H14" i="2"/>
  <c r="I14" i="2"/>
  <c r="J14" i="2"/>
  <c r="C14" i="2"/>
  <c r="D13" i="2"/>
  <c r="E13" i="2"/>
  <c r="F13" i="2"/>
  <c r="G13" i="2"/>
  <c r="H13" i="2"/>
  <c r="I13" i="2"/>
  <c r="J13" i="2"/>
  <c r="C13" i="2"/>
  <c r="E12" i="2"/>
  <c r="D12" i="2"/>
  <c r="C12" i="2"/>
  <c r="C11" i="2"/>
  <c r="D11" i="2"/>
  <c r="E11" i="2"/>
  <c r="F11" i="2"/>
  <c r="G11" i="2"/>
  <c r="H11" i="2"/>
  <c r="I11" i="2"/>
  <c r="J11" i="2"/>
  <c r="F12" i="2"/>
  <c r="G12" i="2"/>
  <c r="H12" i="2"/>
  <c r="I12" i="2"/>
  <c r="J12" i="2"/>
</calcChain>
</file>

<file path=xl/sharedStrings.xml><?xml version="1.0" encoding="utf-8"?>
<sst xmlns="http://schemas.openxmlformats.org/spreadsheetml/2006/main" count="55" uniqueCount="13">
  <si>
    <t>AMD</t>
  </si>
  <si>
    <t>MRTN</t>
  </si>
  <si>
    <t>MTZ</t>
  </si>
  <si>
    <t>SPXL</t>
  </si>
  <si>
    <t>PORTFOLIO VALUES</t>
  </si>
  <si>
    <t>BAC</t>
  </si>
  <si>
    <t>GS</t>
  </si>
  <si>
    <t>HMC</t>
  </si>
  <si>
    <t>Mutual Fund</t>
  </si>
  <si>
    <t>Bond</t>
  </si>
  <si>
    <t>Total</t>
  </si>
  <si>
    <t>Entire Portfolio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</si>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</sst>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" fontId="0" fillId="0" borderId="0" xfId="0" applyNumberFormat="1"/>
    <xf numFmtId="164" fontId="0" fillId="0" borderId="0" xfId="0" applyNumberFormat="1"/>
    <xf numFmtId="165" fontId="0" fillId="0" borderId="0" xfId="0" applyNumberFormat="1"/>
    <xf numFmtId="9" fontId="0" fillId="0" borderId="0" xfId="1" applyFont="1"/>
    <xf numFmtId="166" fontId="0" fillId="0" borderId="0" xfId="1" applyNumberFormat="1" applyFont="1"/>
    <xf numFmtId="9" fontId="0" fillId="0" borderId="0" xfId="0" applyNumberFormat="1"/>
    <xf numFmtId="166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'DANALEE &amp; PHILIP Final'!$A$2</c:f>
              <c:strCache>
                <c:ptCount val="1"/>
                <c:pt idx="0">
                  <c:v>AMD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'DANALEE &amp; PHILIP Final'!$B$2:$I$2</c:f>
              <c:numCache>
                <c:formatCode>0.0%</c:formatCode>
                <c:ptCount val="8"/>
                <c:pt idx="0" formatCode="0%">
                  <c:v>0</c:v>
                </c:pt>
                <c:pt idx="1">
                  <c:v>-9.8382749326145658E-2</c:v>
                </c:pt>
                <c:pt idx="2">
                  <c:v>0.30194319880418546</c:v>
                </c:pt>
                <c:pt idx="3">
                  <c:v>6.888633754305264E-3</c:v>
                </c:pt>
                <c:pt idx="4">
                  <c:v>-2.7366020524515363E-2</c:v>
                </c:pt>
                <c:pt idx="5">
                  <c:v>0.21219226260257917</c:v>
                </c:pt>
                <c:pt idx="6">
                  <c:v>3.0947775628626748E-2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'DANALEE &amp; PHILIP Final'!$A$3</c:f>
              <c:strCache>
                <c:ptCount val="1"/>
                <c:pt idx="0">
                  <c:v>MRTN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'DANALEE &amp; PHILIP Final'!$B$3:$I$3</c:f>
              <c:numCache>
                <c:formatCode>0.0%</c:formatCode>
                <c:ptCount val="8"/>
                <c:pt idx="0" formatCode="0%">
                  <c:v>0</c:v>
                </c:pt>
                <c:pt idx="1">
                  <c:v>6.0679611650485438E-2</c:v>
                </c:pt>
                <c:pt idx="2">
                  <c:v>8.0091533180778038E-2</c:v>
                </c:pt>
                <c:pt idx="3">
                  <c:v>2.7542372881355932E-2</c:v>
                </c:pt>
                <c:pt idx="4">
                  <c:v>2.88659793814433E-2</c:v>
                </c:pt>
                <c:pt idx="5">
                  <c:v>5.0100200400801605E-2</c:v>
                </c:pt>
                <c:pt idx="6">
                  <c:v>-8.7786259541984726E-2</c:v>
                </c:pt>
                <c:pt idx="7">
                  <c:v>0.66945606694560666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'DANALEE &amp; PHILIP Final'!$A$4</c:f>
              <c:strCache>
                <c:ptCount val="1"/>
                <c:pt idx="0">
                  <c:v>MTZ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'DANALEE &amp; PHILIP Final'!$B$4:$I$4</c:f>
              <c:numCache>
                <c:formatCode>0.0%</c:formatCode>
                <c:ptCount val="8"/>
                <c:pt idx="0" formatCode="0%">
                  <c:v>0</c:v>
                </c:pt>
                <c:pt idx="1">
                  <c:v>0.21887057172921781</c:v>
                </c:pt>
                <c:pt idx="2">
                  <c:v>2.1582733812949641E-2</c:v>
                </c:pt>
                <c:pt idx="3">
                  <c:v>4.366197183098576E-2</c:v>
                </c:pt>
                <c:pt idx="4">
                  <c:v>9.4466936572201263E-3</c:v>
                </c:pt>
                <c:pt idx="5">
                  <c:v>6.684491978609626E-2</c:v>
                </c:pt>
                <c:pt idx="6">
                  <c:v>-3.8847117794486213E-2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'DANALEE &amp; PHILIP Final'!$A$5</c:f>
              <c:strCache>
                <c:ptCount val="1"/>
                <c:pt idx="0">
                  <c:v>SPXL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'DANALEE &amp; PHILIP Final'!$B$5:$I$5</c:f>
              <c:numCache>
                <c:formatCode>0.0%</c:formatCode>
                <c:ptCount val="8"/>
                <c:pt idx="0" formatCode="0%">
                  <c:v>0</c:v>
                </c:pt>
                <c:pt idx="1">
                  <c:v>1.8452129902994517E-2</c:v>
                </c:pt>
                <c:pt idx="2">
                  <c:v>2.7642613106946969E-2</c:v>
                </c:pt>
                <c:pt idx="3">
                  <c:v>4.1708643965343503E-2</c:v>
                </c:pt>
                <c:pt idx="4">
                  <c:v>-2.5918762088974784E-2</c:v>
                </c:pt>
                <c:pt idx="5">
                  <c:v>9.5611596505162752E-2</c:v>
                </c:pt>
                <c:pt idx="6">
                  <c:v>-2.1748980516537947E-3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'DANALEE &amp; PHILIP Final'!$A$6</c:f>
              <c:strCache>
                <c:ptCount val="1"/>
                <c:pt idx="0">
                  <c:v>Entire Portfolio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'DANALEE &amp; PHILIP Final'!$B$6:$I$6</c:f>
              <c:numCache>
                <c:formatCode>0.0%</c:formatCode>
                <c:ptCount val="8"/>
                <c:pt idx="0" formatCode="0%">
                  <c:v>0</c:v>
                </c:pt>
                <c:pt idx="1">
                  <c:v>4.9082977103301874E-2</c:v>
                </c:pt>
                <c:pt idx="2">
                  <c:v>9.9199716263338317E-2</c:v>
                </c:pt>
                <c:pt idx="3">
                  <c:v>2.9828314018048127E-2</c:v>
                </c:pt>
                <c:pt idx="4">
                  <c:v>-3.9939188537953052E-3</c:v>
                </c:pt>
                <c:pt idx="5">
                  <c:v>0.10626120996753406</c:v>
                </c:pt>
                <c:pt idx="6">
                  <c:v>-2.2028704229312572E-2</c:v>
                </c:pt>
                <c:pt idx="7">
                  <c:v>0.13835534408325534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79312"/>
        <c:axId val="232336672"/>
      </c:lineChart>
      <c:catAx>
        <c:axId val="2276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36672"/>
        <c:crosses val="autoZero"/>
        <c:auto val="1"/>
        <c:lblAlgn val="ctr"/>
        <c:lblOffset val="100"/>
        <c:noMultiLvlLbl val="0"/>
      </c:catAx>
      <c:valAx>
        <c:axId val="23233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6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'BRYAN &amp; ALEX Final'!$A$3</c:f>
              <c:strCache>
                <c:ptCount val="1"/>
                <c:pt idx="0">
                  <c:v>BAC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'BRYAN &amp; ALEX Final'!$B$3:$I$3</c:f>
              <c:numCache>
                <c:formatCode>0.0%</c:formatCode>
                <c:ptCount val="8"/>
                <c:pt idx="0" formatCode="0%">
                  <c:v>0</c:v>
                </c:pt>
                <c:pt idx="1">
                  <c:v>0.11685261303581922</c:v>
                </c:pt>
                <c:pt idx="2">
                  <c:v>5.1524710830704472E-2</c:v>
                </c:pt>
                <c:pt idx="3">
                  <c:v>4.3000000000000003E-2</c:v>
                </c:pt>
                <c:pt idx="4">
                  <c:v>1.7737296260786142E-2</c:v>
                </c:pt>
                <c:pt idx="5">
                  <c:v>8.7611869995289693E-2</c:v>
                </c:pt>
                <c:pt idx="6">
                  <c:v>-1.862278042442609E-2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'BRYAN &amp; ALEX Final'!$A$4</c:f>
              <c:strCache>
                <c:ptCount val="1"/>
                <c:pt idx="0">
                  <c:v>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'BRYAN &amp; ALEX Final'!$B$4:$I$4</c:f>
              <c:numCache>
                <c:formatCode>0.0%</c:formatCode>
                <c:ptCount val="8"/>
                <c:pt idx="0" formatCode="0%">
                  <c:v>0</c:v>
                </c:pt>
                <c:pt idx="1">
                  <c:v>0.14579470756784077</c:v>
                </c:pt>
                <c:pt idx="2">
                  <c:v>3.1430812984211097E-2</c:v>
                </c:pt>
                <c:pt idx="3">
                  <c:v>4.8966009032564047E-3</c:v>
                </c:pt>
                <c:pt idx="4">
                  <c:v>5.6675182136436908E-2</c:v>
                </c:pt>
                <c:pt idx="5">
                  <c:v>8.2781160458452629E-2</c:v>
                </c:pt>
                <c:pt idx="6">
                  <c:v>-1.2197643167252487E-2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'BRYAN &amp; ALEX Final'!$A$5</c:f>
              <c:strCache>
                <c:ptCount val="1"/>
                <c:pt idx="0">
                  <c:v>HMC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'BRYAN &amp; ALEX Final'!$B$5:$I$5</c:f>
              <c:numCache>
                <c:formatCode>0.0%</c:formatCode>
                <c:ptCount val="8"/>
                <c:pt idx="0" formatCode="0%">
                  <c:v>0</c:v>
                </c:pt>
                <c:pt idx="1">
                  <c:v>-6.5188616810059496E-2</c:v>
                </c:pt>
                <c:pt idx="2">
                  <c:v>1.6283185840708075E-2</c:v>
                </c:pt>
                <c:pt idx="3">
                  <c:v>2.4381748519679426E-2</c:v>
                </c:pt>
                <c:pt idx="4">
                  <c:v>-1.3600816048961891E-3</c:v>
                </c:pt>
                <c:pt idx="5">
                  <c:v>4.290091930541351E-2</c:v>
                </c:pt>
                <c:pt idx="6">
                  <c:v>-1.6323865491348354E-2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'BRYAN &amp; ALEX Final'!$A$6</c:f>
              <c:strCache>
                <c:ptCount val="1"/>
                <c:pt idx="0">
                  <c:v>SPXL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'BRYAN &amp; ALEX Final'!$B$6:$I$6</c:f>
              <c:numCache>
                <c:formatCode>0.0%</c:formatCode>
                <c:ptCount val="8"/>
                <c:pt idx="0" formatCode="0%">
                  <c:v>0</c:v>
                </c:pt>
                <c:pt idx="1">
                  <c:v>2.1683943304421326E-2</c:v>
                </c:pt>
                <c:pt idx="2">
                  <c:v>2.7642613106946819E-2</c:v>
                </c:pt>
                <c:pt idx="3">
                  <c:v>4.1708643965343711E-2</c:v>
                </c:pt>
                <c:pt idx="4">
                  <c:v>-2.5918762088974954E-2</c:v>
                </c:pt>
                <c:pt idx="5">
                  <c:v>9.5611596505162627E-2</c:v>
                </c:pt>
                <c:pt idx="6">
                  <c:v>-2.1748980516536733E-3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'BRYAN &amp; ALEX Final'!$A$7</c:f>
              <c:strCache>
                <c:ptCount val="1"/>
                <c:pt idx="0">
                  <c:v>Entire Portfolio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'BRYAN &amp; ALEX Final'!$B$7:$I$7</c:f>
              <c:numCache>
                <c:formatCode>0.0%</c:formatCode>
                <c:ptCount val="8"/>
                <c:pt idx="0" formatCode="0%">
                  <c:v>0</c:v>
                </c:pt>
                <c:pt idx="1">
                  <c:v>5.4954174807193577E-2</c:v>
                </c:pt>
                <c:pt idx="2">
                  <c:v>3.2503901119758365E-2</c:v>
                </c:pt>
                <c:pt idx="3">
                  <c:v>2.8262055385760841E-2</c:v>
                </c:pt>
                <c:pt idx="4">
                  <c:v>1.3368627585248762E-2</c:v>
                </c:pt>
                <c:pt idx="5">
                  <c:v>7.8550892293411792E-2</c:v>
                </c:pt>
                <c:pt idx="6">
                  <c:v>-1.2471234679485278E-2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341712"/>
        <c:axId val="232342272"/>
      </c:lineChart>
      <c:catAx>
        <c:axId val="23234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42272"/>
        <c:crosses val="autoZero"/>
        <c:auto val="1"/>
        <c:lblAlgn val="ctr"/>
        <c:lblOffset val="100"/>
        <c:noMultiLvlLbl val="0"/>
      </c:catAx>
      <c:valAx>
        <c:axId val="2323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4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2</xdr:row>
      <xdr:rowOff>4762</xdr:rowOff>
    </xdr:from>
    <xdr:to>
      <xdr:col>17</xdr:col>
      <xdr:colOff>123825</xdr:colOff>
      <xdr:row>16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</xdr:row>
      <xdr:rowOff>123825</xdr:rowOff>
    </xdr:from>
    <xdr:to>
      <xdr:col>18</xdr:col>
      <xdr:colOff>352425</xdr:colOff>
      <xdr:row>16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F24" sqref="F24"/>
    </sheetView>
  </sheetViews>
  <sheetFormatPr defaultRowHeight="14.4" x14ac:dyDescent="0.3"/>
  <cols>
    <col min="2" max="9" width="10.109375" bestFit="1" customWidth="1"/>
  </cols>
  <sheetData>
    <row r="1" spans="1:11" x14ac:dyDescent="0.3">
      <c r="B1" s="1"/>
      <c r="C1" s="1"/>
      <c r="D1" s="1"/>
      <c r="E1" s="1"/>
      <c r="F1" s="1"/>
      <c r="G1" s="1"/>
      <c r="H1" s="1"/>
    </row>
    <row r="2" spans="1:11" x14ac:dyDescent="0.3">
      <c r="A2" t="s">
        <v>0</v>
      </c>
      <c r="B2" s="6">
        <v>0</v>
      </c>
      <c r="C2" s="7">
        <v>-9.8382749326145658E-2</v>
      </c>
      <c r="D2" s="7">
        <v>0.30194319880418546</v>
      </c>
      <c r="E2" s="7">
        <v>6.888633754305264E-3</v>
      </c>
      <c r="F2" s="7">
        <v>-2.7366020524515363E-2</v>
      </c>
      <c r="G2" s="7">
        <v>0.21219226260257917</v>
      </c>
      <c r="H2" s="7">
        <v>3.0947775628626748E-2</v>
      </c>
      <c r="I2" s="7">
        <v>0</v>
      </c>
      <c r="K2" s="1"/>
    </row>
    <row r="3" spans="1:11" x14ac:dyDescent="0.3">
      <c r="A3" t="s">
        <v>1</v>
      </c>
      <c r="B3" s="6">
        <v>0</v>
      </c>
      <c r="C3" s="7">
        <v>6.0679611650485438E-2</v>
      </c>
      <c r="D3" s="7">
        <v>8.0091533180778038E-2</v>
      </c>
      <c r="E3" s="7">
        <v>2.7542372881355932E-2</v>
      </c>
      <c r="F3" s="7">
        <v>2.88659793814433E-2</v>
      </c>
      <c r="G3" s="7">
        <v>5.0100200400801605E-2</v>
      </c>
      <c r="H3" s="7">
        <v>-8.7786259541984726E-2</v>
      </c>
      <c r="I3" s="7">
        <v>0.66945606694560666</v>
      </c>
    </row>
    <row r="4" spans="1:11" x14ac:dyDescent="0.3">
      <c r="A4" t="s">
        <v>2</v>
      </c>
      <c r="B4" s="6">
        <v>0</v>
      </c>
      <c r="C4" s="7">
        <v>0.21887057172921781</v>
      </c>
      <c r="D4" s="7">
        <v>2.1582733812949641E-2</v>
      </c>
      <c r="E4" s="7">
        <v>4.366197183098576E-2</v>
      </c>
      <c r="F4" s="7">
        <v>9.4466936572201263E-3</v>
      </c>
      <c r="G4" s="7">
        <v>6.684491978609626E-2</v>
      </c>
      <c r="H4" s="7">
        <v>-3.8847117794486213E-2</v>
      </c>
      <c r="I4" s="7">
        <v>0</v>
      </c>
    </row>
    <row r="5" spans="1:11" x14ac:dyDescent="0.3">
      <c r="A5" t="s">
        <v>3</v>
      </c>
      <c r="B5" s="6">
        <v>0</v>
      </c>
      <c r="C5" s="7">
        <v>1.8452129902994517E-2</v>
      </c>
      <c r="D5" s="7">
        <v>2.7642613106946969E-2</v>
      </c>
      <c r="E5" s="7">
        <v>4.1708643965343503E-2</v>
      </c>
      <c r="F5" s="7">
        <v>-2.5918762088974784E-2</v>
      </c>
      <c r="G5" s="7">
        <v>9.5611596505162752E-2</v>
      </c>
      <c r="H5" s="7">
        <v>-2.1748980516537947E-3</v>
      </c>
      <c r="I5" s="7">
        <v>0</v>
      </c>
    </row>
    <row r="6" spans="1:11" x14ac:dyDescent="0.3">
      <c r="A6" t="s">
        <v>11</v>
      </c>
      <c r="B6" s="6">
        <v>0</v>
      </c>
      <c r="C6" s="7">
        <v>4.9082977103301874E-2</v>
      </c>
      <c r="D6" s="7">
        <v>9.9199716263338317E-2</v>
      </c>
      <c r="E6" s="7">
        <v>2.9828314018048127E-2</v>
      </c>
      <c r="F6" s="7">
        <v>-3.9939188537953052E-3</v>
      </c>
      <c r="G6" s="7">
        <v>0.10626120996753406</v>
      </c>
      <c r="H6" s="7">
        <v>-2.2028704229312572E-2</v>
      </c>
      <c r="I6" s="7">
        <v>0.13835534408325534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J11" sqref="J11"/>
    </sheetView>
  </sheetViews>
  <sheetFormatPr defaultRowHeight="14.4" x14ac:dyDescent="0.3"/>
  <cols>
    <col min="2" max="9" width="10.109375" bestFit="1" customWidth="1"/>
  </cols>
  <sheetData>
    <row r="2" spans="1:9" x14ac:dyDescent="0.3">
      <c r="B2" s="1"/>
      <c r="C2" s="1"/>
      <c r="D2" s="1"/>
      <c r="E2" s="1"/>
      <c r="F2" s="1"/>
      <c r="G2" s="1"/>
      <c r="H2" s="1"/>
    </row>
    <row r="3" spans="1:9" x14ac:dyDescent="0.3">
      <c r="A3" t="s">
        <v>5</v>
      </c>
      <c r="B3" s="6">
        <v>0</v>
      </c>
      <c r="C3" s="7">
        <v>0.11685261303581922</v>
      </c>
      <c r="D3" s="7">
        <v>5.1524710830704472E-2</v>
      </c>
      <c r="E3" s="7">
        <v>4.3000000000000003E-2</v>
      </c>
      <c r="F3" s="7">
        <v>1.7737296260786142E-2</v>
      </c>
      <c r="G3" s="7">
        <v>8.7611869995289693E-2</v>
      </c>
      <c r="H3" s="7">
        <v>-1.862278042442609E-2</v>
      </c>
      <c r="I3" s="7">
        <v>0</v>
      </c>
    </row>
    <row r="4" spans="1:9" x14ac:dyDescent="0.3">
      <c r="A4" t="s">
        <v>6</v>
      </c>
      <c r="B4" s="6">
        <v>0</v>
      </c>
      <c r="C4" s="7">
        <v>0.14579470756784077</v>
      </c>
      <c r="D4" s="7">
        <v>3.1430812984211097E-2</v>
      </c>
      <c r="E4" s="7">
        <v>4.8966009032564047E-3</v>
      </c>
      <c r="F4" s="7">
        <v>5.6675182136436908E-2</v>
      </c>
      <c r="G4" s="7">
        <v>8.2781160458452629E-2</v>
      </c>
      <c r="H4" s="7">
        <v>-1.2197643167252487E-2</v>
      </c>
      <c r="I4" s="7">
        <v>0</v>
      </c>
    </row>
    <row r="5" spans="1:9" x14ac:dyDescent="0.3">
      <c r="A5" t="s">
        <v>7</v>
      </c>
      <c r="B5" s="6">
        <v>0</v>
      </c>
      <c r="C5" s="7">
        <v>-6.5188616810059496E-2</v>
      </c>
      <c r="D5" s="7">
        <v>1.6283185840708075E-2</v>
      </c>
      <c r="E5" s="7">
        <v>2.4381748519679426E-2</v>
      </c>
      <c r="F5" s="7">
        <v>-1.3600816048961891E-3</v>
      </c>
      <c r="G5" s="7">
        <v>4.290091930541351E-2</v>
      </c>
      <c r="H5" s="7">
        <v>-1.6323865491348354E-2</v>
      </c>
      <c r="I5" s="7">
        <v>0</v>
      </c>
    </row>
    <row r="6" spans="1:9" x14ac:dyDescent="0.3">
      <c r="A6" t="s">
        <v>3</v>
      </c>
      <c r="B6" s="6">
        <v>0</v>
      </c>
      <c r="C6" s="7">
        <v>2.1683943304421326E-2</v>
      </c>
      <c r="D6" s="7">
        <v>2.7642613106946819E-2</v>
      </c>
      <c r="E6" s="7">
        <v>4.1708643965343711E-2</v>
      </c>
      <c r="F6" s="7">
        <v>-2.5918762088974954E-2</v>
      </c>
      <c r="G6" s="7">
        <v>9.5611596505162627E-2</v>
      </c>
      <c r="H6" s="7">
        <v>-2.1748980516536733E-3</v>
      </c>
      <c r="I6" s="7">
        <v>0</v>
      </c>
    </row>
    <row r="7" spans="1:9" x14ac:dyDescent="0.3">
      <c r="A7" t="s">
        <v>11</v>
      </c>
      <c r="B7" s="6">
        <v>0</v>
      </c>
      <c r="C7" s="7">
        <v>5.4954174807193577E-2</v>
      </c>
      <c r="D7" s="7">
        <v>3.2503901119758365E-2</v>
      </c>
      <c r="E7" s="7">
        <v>2.8262055385760841E-2</v>
      </c>
      <c r="F7" s="7">
        <v>1.3368627585248762E-2</v>
      </c>
      <c r="G7" s="7">
        <v>7.8550892293411792E-2</v>
      </c>
      <c r="H7" s="7">
        <v>-1.2471234679485278E-2</v>
      </c>
      <c r="I7" s="7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workbookViewId="0">
      <selection activeCell="D26" sqref="D26"/>
    </sheetView>
  </sheetViews>
  <sheetFormatPr defaultRowHeight="14.4" x14ac:dyDescent="0.3"/>
  <cols>
    <col min="2" max="2" width="18.44140625" bestFit="1" customWidth="1"/>
    <col min="3" max="3" width="10.109375" bestFit="1" customWidth="1"/>
    <col min="4" max="4" width="10.109375" customWidth="1"/>
    <col min="5" max="5" width="10.109375" bestFit="1" customWidth="1"/>
    <col min="6" max="6" width="10.109375" customWidth="1"/>
    <col min="7" max="7" width="10.109375" bestFit="1" customWidth="1"/>
    <col min="8" max="8" width="10.109375" customWidth="1"/>
    <col min="9" max="9" width="10.109375" bestFit="1" customWidth="1"/>
    <col min="10" max="10" width="10.109375" customWidth="1"/>
    <col min="11" max="11" width="10.109375" bestFit="1" customWidth="1"/>
    <col min="12" max="12" width="10.109375" customWidth="1"/>
    <col min="13" max="13" width="10.109375" bestFit="1" customWidth="1"/>
    <col min="14" max="14" width="10.109375" customWidth="1"/>
    <col min="15" max="15" width="10.109375" bestFit="1" customWidth="1"/>
    <col min="16" max="16" width="10.109375" customWidth="1"/>
    <col min="17" max="17" width="10.109375" bestFit="1" customWidth="1"/>
  </cols>
  <sheetData>
    <row r="2" spans="1:18" x14ac:dyDescent="0.3">
      <c r="C2" s="1">
        <v>43035</v>
      </c>
      <c r="D2" s="1"/>
      <c r="E2" s="1">
        <v>43046</v>
      </c>
      <c r="F2" s="1"/>
      <c r="G2" s="1">
        <v>43053</v>
      </c>
      <c r="H2" s="1"/>
      <c r="I2" s="1">
        <v>43060</v>
      </c>
      <c r="J2" s="1"/>
      <c r="K2" s="1">
        <v>43067</v>
      </c>
      <c r="L2" s="1"/>
      <c r="M2" s="1">
        <v>43074</v>
      </c>
      <c r="N2" s="1"/>
      <c r="O2" s="1">
        <v>43081</v>
      </c>
      <c r="P2" s="1"/>
      <c r="Q2" s="1">
        <v>43085</v>
      </c>
    </row>
    <row r="3" spans="1:18" x14ac:dyDescent="0.3">
      <c r="A3">
        <v>2188</v>
      </c>
      <c r="B3" t="s">
        <v>5</v>
      </c>
      <c r="C3" s="2">
        <v>17.03</v>
      </c>
      <c r="D3" s="2"/>
      <c r="E3" s="2">
        <v>19.02</v>
      </c>
      <c r="F3" s="2"/>
      <c r="G3" s="2">
        <v>20</v>
      </c>
      <c r="H3" s="2"/>
      <c r="I3" s="2">
        <v>20.86</v>
      </c>
      <c r="J3" s="2"/>
      <c r="K3" s="2">
        <v>21.23</v>
      </c>
      <c r="L3" s="2"/>
      <c r="M3" s="2">
        <v>23.09</v>
      </c>
      <c r="N3" s="2"/>
      <c r="O3" s="2">
        <v>22.66</v>
      </c>
      <c r="P3" s="2"/>
      <c r="Q3" s="2">
        <v>22.66</v>
      </c>
    </row>
    <row r="4" spans="1:18" x14ac:dyDescent="0.3">
      <c r="A4">
        <v>209</v>
      </c>
      <c r="B4" t="s">
        <v>6</v>
      </c>
      <c r="C4" s="2">
        <v>177.99</v>
      </c>
      <c r="D4" s="2"/>
      <c r="E4" s="2">
        <v>203.94</v>
      </c>
      <c r="F4" s="2"/>
      <c r="G4" s="2">
        <v>210.35</v>
      </c>
      <c r="H4" s="2"/>
      <c r="I4" s="2">
        <v>211.38</v>
      </c>
      <c r="J4" s="2"/>
      <c r="K4" s="2">
        <v>223.36</v>
      </c>
      <c r="L4" s="2"/>
      <c r="M4" s="2">
        <v>241.85</v>
      </c>
      <c r="N4" s="2"/>
      <c r="O4" s="2">
        <v>238.9</v>
      </c>
      <c r="P4" s="2"/>
      <c r="Q4" s="2">
        <v>238.9</v>
      </c>
    </row>
    <row r="5" spans="1:18" x14ac:dyDescent="0.3">
      <c r="A5">
        <v>1229</v>
      </c>
      <c r="B5" t="s">
        <v>7</v>
      </c>
      <c r="C5" s="2">
        <v>30.22</v>
      </c>
      <c r="D5" s="2"/>
      <c r="E5" s="2">
        <v>28.25</v>
      </c>
      <c r="F5" s="2"/>
      <c r="G5" s="2">
        <v>28.71</v>
      </c>
      <c r="H5" s="2"/>
      <c r="I5" s="2">
        <v>29.41</v>
      </c>
      <c r="J5" s="2"/>
      <c r="K5" s="2">
        <v>29.37</v>
      </c>
      <c r="L5" s="2"/>
      <c r="M5" s="2">
        <v>30.63</v>
      </c>
      <c r="N5" s="2"/>
      <c r="O5" s="2">
        <v>30.13</v>
      </c>
      <c r="P5" s="2"/>
      <c r="Q5" s="2">
        <v>30.13</v>
      </c>
    </row>
    <row r="6" spans="1:18" x14ac:dyDescent="0.3">
      <c r="A6">
        <v>389</v>
      </c>
      <c r="B6" t="s">
        <v>3</v>
      </c>
      <c r="C6" s="2">
        <v>94.54</v>
      </c>
      <c r="D6" s="2"/>
      <c r="E6" s="2">
        <v>96.59</v>
      </c>
      <c r="F6" s="2"/>
      <c r="G6" s="2">
        <v>99.26</v>
      </c>
      <c r="H6" s="2"/>
      <c r="I6" s="2">
        <v>103.4</v>
      </c>
      <c r="J6" s="2"/>
      <c r="K6" s="2">
        <v>100.72</v>
      </c>
      <c r="L6" s="2"/>
      <c r="M6" s="2">
        <v>110.35</v>
      </c>
      <c r="N6" s="2"/>
      <c r="O6" s="2">
        <v>110.11</v>
      </c>
      <c r="P6" s="2"/>
      <c r="Q6" s="2">
        <v>110.11</v>
      </c>
    </row>
    <row r="9" spans="1:18" x14ac:dyDescent="0.3">
      <c r="B9" t="s">
        <v>4</v>
      </c>
    </row>
    <row r="10" spans="1:18" x14ac:dyDescent="0.3">
      <c r="C10" s="1">
        <v>43035</v>
      </c>
      <c r="D10" s="1"/>
      <c r="E10" s="1">
        <v>43046</v>
      </c>
      <c r="F10" s="1"/>
      <c r="G10" s="1">
        <v>43053</v>
      </c>
      <c r="H10" s="1"/>
      <c r="I10" s="1">
        <v>43060</v>
      </c>
      <c r="J10" s="1"/>
      <c r="K10" s="1">
        <v>43067</v>
      </c>
      <c r="L10" s="1"/>
      <c r="M10" s="1">
        <v>43074</v>
      </c>
      <c r="N10" s="1"/>
      <c r="O10" s="1">
        <v>43081</v>
      </c>
      <c r="P10" s="1"/>
      <c r="Q10" s="1">
        <v>43085</v>
      </c>
    </row>
    <row r="11" spans="1:18" x14ac:dyDescent="0.3">
      <c r="B11" t="s">
        <v>5</v>
      </c>
      <c r="C11" s="3">
        <f>$A$3*C3</f>
        <v>37261.64</v>
      </c>
      <c r="D11" s="4">
        <v>0</v>
      </c>
      <c r="E11" s="3">
        <f t="shared" ref="E11:Q11" si="0">$A$3*E3</f>
        <v>41615.760000000002</v>
      </c>
      <c r="F11" s="5">
        <f>(E11-C11)/C11</f>
        <v>0.11685261303581922</v>
      </c>
      <c r="G11" s="3">
        <f t="shared" si="0"/>
        <v>43760</v>
      </c>
      <c r="H11" s="5">
        <f>(G11-E11)/E11</f>
        <v>5.1524710830704472E-2</v>
      </c>
      <c r="I11" s="3">
        <f t="shared" si="0"/>
        <v>45641.68</v>
      </c>
      <c r="J11" s="5">
        <f>(I11-G11)/G11</f>
        <v>4.3000000000000003E-2</v>
      </c>
      <c r="K11" s="3">
        <f t="shared" si="0"/>
        <v>46451.24</v>
      </c>
      <c r="L11" s="5">
        <f>(K11-I11)/I11</f>
        <v>1.7737296260786142E-2</v>
      </c>
      <c r="M11" s="3">
        <f t="shared" si="0"/>
        <v>50520.92</v>
      </c>
      <c r="N11" s="5">
        <f>(M11-K11)/K11</f>
        <v>8.7611869995289693E-2</v>
      </c>
      <c r="O11" s="3">
        <f t="shared" si="0"/>
        <v>49580.08</v>
      </c>
      <c r="P11" s="5">
        <f>(O11-M11)/M11</f>
        <v>-1.862278042442609E-2</v>
      </c>
      <c r="Q11" s="3">
        <f t="shared" si="0"/>
        <v>49580.08</v>
      </c>
      <c r="R11" s="5">
        <f>(Q11-O11)/O11</f>
        <v>0</v>
      </c>
    </row>
    <row r="12" spans="1:18" x14ac:dyDescent="0.3">
      <c r="B12" t="s">
        <v>6</v>
      </c>
      <c r="C12" s="3">
        <f>$A$4*C4</f>
        <v>37199.910000000003</v>
      </c>
      <c r="D12" s="4">
        <v>0</v>
      </c>
      <c r="E12" s="3">
        <f t="shared" ref="E12:Q12" si="1">$A$4*E4</f>
        <v>42623.46</v>
      </c>
      <c r="F12" s="5">
        <f t="shared" ref="F12:F15" si="2">(E12-C12)/C12</f>
        <v>0.14579470756784077</v>
      </c>
      <c r="G12" s="3">
        <f t="shared" si="1"/>
        <v>43963.15</v>
      </c>
      <c r="H12" s="5">
        <f t="shared" ref="H12:H15" si="3">(G12-E12)/E12</f>
        <v>3.1430812984211097E-2</v>
      </c>
      <c r="I12" s="3">
        <f t="shared" si="1"/>
        <v>44178.42</v>
      </c>
      <c r="J12" s="5">
        <f t="shared" ref="J12:J15" si="4">(I12-G12)/G12</f>
        <v>4.8966009032564047E-3</v>
      </c>
      <c r="K12" s="3">
        <f t="shared" si="1"/>
        <v>46682.240000000005</v>
      </c>
      <c r="L12" s="5">
        <f t="shared" ref="L12:L15" si="5">(K12-I12)/I12</f>
        <v>5.6675182136436908E-2</v>
      </c>
      <c r="M12" s="3">
        <f t="shared" si="1"/>
        <v>50546.65</v>
      </c>
      <c r="N12" s="5">
        <f t="shared" ref="N12:N15" si="6">(M12-K12)/K12</f>
        <v>8.2781160458452629E-2</v>
      </c>
      <c r="O12" s="3">
        <f t="shared" si="1"/>
        <v>49930.1</v>
      </c>
      <c r="P12" s="5">
        <f t="shared" ref="P12:P15" si="7">(O12-M12)/M12</f>
        <v>-1.2197643167252487E-2</v>
      </c>
      <c r="Q12" s="3">
        <f t="shared" si="1"/>
        <v>49930.1</v>
      </c>
      <c r="R12" s="5">
        <f t="shared" ref="R12:R15" si="8">(Q12-O12)/O12</f>
        <v>0</v>
      </c>
    </row>
    <row r="13" spans="1:18" x14ac:dyDescent="0.3">
      <c r="B13" t="s">
        <v>7</v>
      </c>
      <c r="C13" s="3">
        <f>$A$5*C5</f>
        <v>37140.379999999997</v>
      </c>
      <c r="D13" s="4">
        <v>0</v>
      </c>
      <c r="E13" s="3">
        <f t="shared" ref="E13:Q13" si="9">$A$5*E5</f>
        <v>34719.25</v>
      </c>
      <c r="F13" s="5">
        <f t="shared" si="2"/>
        <v>-6.5188616810059496E-2</v>
      </c>
      <c r="G13" s="3">
        <f t="shared" si="9"/>
        <v>35284.590000000004</v>
      </c>
      <c r="H13" s="5">
        <f t="shared" si="3"/>
        <v>1.6283185840708075E-2</v>
      </c>
      <c r="I13" s="3">
        <f t="shared" si="9"/>
        <v>36144.89</v>
      </c>
      <c r="J13" s="5">
        <f t="shared" si="4"/>
        <v>2.4381748519679426E-2</v>
      </c>
      <c r="K13" s="3">
        <f t="shared" si="9"/>
        <v>36095.730000000003</v>
      </c>
      <c r="L13" s="5">
        <f t="shared" si="5"/>
        <v>-1.3600816048961891E-3</v>
      </c>
      <c r="M13" s="3">
        <f t="shared" si="9"/>
        <v>37644.269999999997</v>
      </c>
      <c r="N13" s="5">
        <f t="shared" si="6"/>
        <v>4.290091930541351E-2</v>
      </c>
      <c r="O13" s="3">
        <f t="shared" si="9"/>
        <v>37029.769999999997</v>
      </c>
      <c r="P13" s="5">
        <f t="shared" si="7"/>
        <v>-1.6323865491348354E-2</v>
      </c>
      <c r="Q13" s="3">
        <f t="shared" si="9"/>
        <v>37029.769999999997</v>
      </c>
      <c r="R13" s="5">
        <f t="shared" si="8"/>
        <v>0</v>
      </c>
    </row>
    <row r="14" spans="1:18" x14ac:dyDescent="0.3">
      <c r="B14" t="s">
        <v>3</v>
      </c>
      <c r="C14" s="3">
        <f>$A$6*C6</f>
        <v>36776.060000000005</v>
      </c>
      <c r="D14" s="4">
        <v>0</v>
      </c>
      <c r="E14" s="3">
        <f t="shared" ref="E14:Q14" si="10">$A$6*E6</f>
        <v>37573.51</v>
      </c>
      <c r="F14" s="5">
        <f t="shared" si="2"/>
        <v>2.1683943304421326E-2</v>
      </c>
      <c r="G14" s="3">
        <f t="shared" si="10"/>
        <v>38612.14</v>
      </c>
      <c r="H14" s="5">
        <f t="shared" si="3"/>
        <v>2.7642613106946819E-2</v>
      </c>
      <c r="I14" s="3">
        <f t="shared" si="10"/>
        <v>40222.600000000006</v>
      </c>
      <c r="J14" s="5">
        <f t="shared" si="4"/>
        <v>4.1708643965343711E-2</v>
      </c>
      <c r="K14" s="3">
        <f t="shared" si="10"/>
        <v>39180.080000000002</v>
      </c>
      <c r="L14" s="5">
        <f t="shared" si="5"/>
        <v>-2.5918762088974954E-2</v>
      </c>
      <c r="M14" s="3">
        <f t="shared" si="10"/>
        <v>42926.149999999994</v>
      </c>
      <c r="N14" s="5">
        <f t="shared" si="6"/>
        <v>9.5611596505162627E-2</v>
      </c>
      <c r="O14" s="3">
        <f t="shared" si="10"/>
        <v>42832.79</v>
      </c>
      <c r="P14" s="5">
        <f t="shared" si="7"/>
        <v>-2.1748980516536733E-3</v>
      </c>
      <c r="Q14" s="3">
        <f t="shared" si="10"/>
        <v>42832.79</v>
      </c>
      <c r="R14" s="5">
        <f t="shared" si="8"/>
        <v>0</v>
      </c>
    </row>
    <row r="15" spans="1:18" x14ac:dyDescent="0.3">
      <c r="B15" t="s">
        <v>11</v>
      </c>
      <c r="C15" s="3">
        <f>SUM(C11:C14)</f>
        <v>148377.99</v>
      </c>
      <c r="D15" s="4">
        <v>0</v>
      </c>
      <c r="E15" s="3">
        <f>SUM(E11:E14)</f>
        <v>156531.98000000001</v>
      </c>
      <c r="F15" s="5">
        <f t="shared" si="2"/>
        <v>5.4954174807193577E-2</v>
      </c>
      <c r="G15" s="3">
        <f>SUM(G11:G14)</f>
        <v>161619.88</v>
      </c>
      <c r="H15" s="5">
        <f t="shared" si="3"/>
        <v>3.2503901119758365E-2</v>
      </c>
      <c r="I15" s="3">
        <f>SUM(I11:I14)</f>
        <v>166187.59000000003</v>
      </c>
      <c r="J15" s="5">
        <f t="shared" si="4"/>
        <v>2.8262055385760841E-2</v>
      </c>
      <c r="K15" s="3">
        <f>SUM(K11:K14)</f>
        <v>168409.29000000004</v>
      </c>
      <c r="L15" s="5">
        <f t="shared" si="5"/>
        <v>1.3368627585248762E-2</v>
      </c>
      <c r="M15" s="3">
        <f>SUM(M11:M14)</f>
        <v>181637.99</v>
      </c>
      <c r="N15" s="5">
        <f t="shared" si="6"/>
        <v>7.8550892293411792E-2</v>
      </c>
      <c r="O15" s="3">
        <f>SUM(O11:O14)</f>
        <v>179372.74</v>
      </c>
      <c r="P15" s="5">
        <f t="shared" si="7"/>
        <v>-1.2471234679485278E-2</v>
      </c>
      <c r="Q15" s="3">
        <f>SUM(Q11:Q14)</f>
        <v>179372.74</v>
      </c>
      <c r="R15" s="5">
        <f t="shared" si="8"/>
        <v>0</v>
      </c>
    </row>
    <row r="17" spans="17:17" x14ac:dyDescent="0.3">
      <c r="Q1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workbookViewId="0">
      <selection activeCell="B10" sqref="B10:R15"/>
    </sheetView>
  </sheetViews>
  <sheetFormatPr defaultRowHeight="14.4" x14ac:dyDescent="0.3"/>
  <cols>
    <col min="2" max="2" width="18.44140625" bestFit="1" customWidth="1"/>
    <col min="3" max="3" width="10.109375" bestFit="1" customWidth="1"/>
    <col min="4" max="4" width="10.109375" customWidth="1"/>
    <col min="5" max="5" width="10.109375" bestFit="1" customWidth="1"/>
    <col min="6" max="6" width="10.109375" customWidth="1"/>
    <col min="7" max="7" width="10.109375" bestFit="1" customWidth="1"/>
    <col min="8" max="8" width="10.109375" customWidth="1"/>
    <col min="9" max="9" width="10.109375" bestFit="1" customWidth="1"/>
    <col min="10" max="10" width="10.109375" customWidth="1"/>
    <col min="11" max="11" width="10.109375" bestFit="1" customWidth="1"/>
    <col min="12" max="12" width="10.109375" customWidth="1"/>
    <col min="13" max="13" width="10.109375" bestFit="1" customWidth="1"/>
    <col min="14" max="14" width="10.109375" customWidth="1"/>
    <col min="15" max="15" width="10.109375" bestFit="1" customWidth="1"/>
    <col min="16" max="16" width="10.109375" customWidth="1"/>
    <col min="17" max="17" width="10.109375" bestFit="1" customWidth="1"/>
  </cols>
  <sheetData>
    <row r="2" spans="1:19" x14ac:dyDescent="0.3">
      <c r="C2" s="1">
        <v>43035</v>
      </c>
      <c r="D2" s="1"/>
      <c r="E2" s="1">
        <v>43046</v>
      </c>
      <c r="F2" s="1"/>
      <c r="G2" s="1">
        <v>43053</v>
      </c>
      <c r="H2" s="1"/>
      <c r="I2" s="1">
        <v>43060</v>
      </c>
      <c r="J2" s="1"/>
      <c r="K2" s="1">
        <v>43067</v>
      </c>
      <c r="L2" s="1"/>
      <c r="M2" s="1">
        <v>43074</v>
      </c>
      <c r="N2" s="1"/>
      <c r="O2" s="1">
        <v>43081</v>
      </c>
      <c r="P2" s="1"/>
      <c r="Q2" s="1">
        <v>43085</v>
      </c>
      <c r="S2" s="1"/>
    </row>
    <row r="3" spans="1:19" x14ac:dyDescent="0.3">
      <c r="A3">
        <v>5065</v>
      </c>
      <c r="B3" t="s">
        <v>0</v>
      </c>
      <c r="C3" s="2">
        <v>7.42</v>
      </c>
      <c r="D3" s="2"/>
      <c r="E3" s="2">
        <v>6.69</v>
      </c>
      <c r="F3" s="2"/>
      <c r="G3" s="2">
        <v>8.7100000000000009</v>
      </c>
      <c r="H3" s="2"/>
      <c r="I3" s="2">
        <v>8.77</v>
      </c>
      <c r="J3" s="2"/>
      <c r="K3" s="2">
        <v>8.5299999999999994</v>
      </c>
      <c r="L3" s="2"/>
      <c r="M3" s="2">
        <v>10.34</v>
      </c>
      <c r="N3" s="2"/>
      <c r="O3" s="2">
        <v>10.66</v>
      </c>
      <c r="P3" s="2"/>
      <c r="Q3" s="2">
        <v>10.66</v>
      </c>
    </row>
    <row r="4" spans="1:19" x14ac:dyDescent="0.3">
      <c r="A4">
        <v>1600</v>
      </c>
      <c r="B4" t="s">
        <v>1</v>
      </c>
      <c r="C4" s="2">
        <v>20.6</v>
      </c>
      <c r="D4" s="2"/>
      <c r="E4" s="2">
        <v>21.85</v>
      </c>
      <c r="F4" s="2"/>
      <c r="G4" s="2">
        <v>23.6</v>
      </c>
      <c r="H4" s="2"/>
      <c r="I4" s="2">
        <v>24.25</v>
      </c>
      <c r="J4" s="2"/>
      <c r="K4" s="2">
        <v>24.95</v>
      </c>
      <c r="L4" s="2"/>
      <c r="M4" s="2">
        <v>26.2</v>
      </c>
      <c r="N4" s="2"/>
      <c r="O4" s="2">
        <v>23.9</v>
      </c>
      <c r="P4" s="2"/>
      <c r="Q4" s="2">
        <v>39.9</v>
      </c>
    </row>
    <row r="5" spans="1:19" x14ac:dyDescent="0.3">
      <c r="A5">
        <v>1300</v>
      </c>
      <c r="B5" t="s">
        <v>2</v>
      </c>
      <c r="C5" s="2">
        <v>28.51</v>
      </c>
      <c r="D5" s="2"/>
      <c r="E5" s="2">
        <v>34.75</v>
      </c>
      <c r="F5" s="2"/>
      <c r="G5" s="2">
        <v>35.5</v>
      </c>
      <c r="H5" s="2"/>
      <c r="I5" s="2">
        <v>37.049999999999997</v>
      </c>
      <c r="J5" s="2"/>
      <c r="K5" s="2">
        <v>37.4</v>
      </c>
      <c r="L5" s="2"/>
      <c r="M5" s="2">
        <v>39.9</v>
      </c>
      <c r="N5" s="2"/>
      <c r="O5" s="2">
        <v>38.35</v>
      </c>
      <c r="P5" s="2"/>
      <c r="Q5" s="2">
        <v>38.35</v>
      </c>
    </row>
    <row r="6" spans="1:19" x14ac:dyDescent="0.3">
      <c r="A6">
        <v>390</v>
      </c>
      <c r="B6" t="s">
        <v>3</v>
      </c>
      <c r="C6" s="2">
        <v>94.84</v>
      </c>
      <c r="D6" s="2"/>
      <c r="E6" s="2">
        <v>96.59</v>
      </c>
      <c r="F6" s="2"/>
      <c r="G6" s="2">
        <v>99.26</v>
      </c>
      <c r="H6" s="2"/>
      <c r="I6" s="2">
        <v>103.4</v>
      </c>
      <c r="J6" s="2"/>
      <c r="K6" s="2">
        <v>100.72</v>
      </c>
      <c r="L6" s="2"/>
      <c r="M6" s="2">
        <v>110.35</v>
      </c>
      <c r="N6" s="2"/>
      <c r="O6" s="2">
        <v>110.11</v>
      </c>
      <c r="P6" s="2"/>
      <c r="Q6" s="2">
        <v>110.11</v>
      </c>
    </row>
    <row r="9" spans="1:19" x14ac:dyDescent="0.3">
      <c r="B9" t="s">
        <v>4</v>
      </c>
    </row>
    <row r="10" spans="1:19" x14ac:dyDescent="0.3">
      <c r="C10" s="1">
        <v>43035</v>
      </c>
      <c r="D10" s="1"/>
      <c r="E10" s="1">
        <v>43046</v>
      </c>
      <c r="F10" s="1"/>
      <c r="G10" s="1">
        <v>43053</v>
      </c>
      <c r="H10" s="1"/>
      <c r="I10" s="1">
        <v>43060</v>
      </c>
      <c r="J10" s="1"/>
      <c r="K10" s="1">
        <v>43067</v>
      </c>
      <c r="L10" s="1"/>
      <c r="M10" s="1">
        <v>43074</v>
      </c>
      <c r="N10" s="1"/>
      <c r="O10" s="1">
        <v>43081</v>
      </c>
      <c r="P10" s="1"/>
      <c r="Q10" s="1">
        <v>43085</v>
      </c>
    </row>
    <row r="11" spans="1:19" x14ac:dyDescent="0.3">
      <c r="B11" t="s">
        <v>0</v>
      </c>
      <c r="C11" s="3">
        <f>$A$3*C3</f>
        <v>37582.300000000003</v>
      </c>
      <c r="D11" s="4">
        <v>0</v>
      </c>
      <c r="E11" s="3">
        <f t="shared" ref="E11:Q11" si="0">$A$3*E3</f>
        <v>33884.85</v>
      </c>
      <c r="F11" s="5">
        <f>(E11-C11)/C11</f>
        <v>-9.8382749326145658E-2</v>
      </c>
      <c r="G11" s="3">
        <f t="shared" si="0"/>
        <v>44116.15</v>
      </c>
      <c r="H11" s="5">
        <f>(G11-E11)/E11</f>
        <v>0.30194319880418546</v>
      </c>
      <c r="I11" s="3">
        <f t="shared" si="0"/>
        <v>44420.049999999996</v>
      </c>
      <c r="J11" s="5">
        <f>(I11-G11)/G11</f>
        <v>6.888633754305264E-3</v>
      </c>
      <c r="K11" s="3">
        <f t="shared" si="0"/>
        <v>43204.45</v>
      </c>
      <c r="L11" s="5">
        <f>(K11-I11)/I11</f>
        <v>-2.7366020524515363E-2</v>
      </c>
      <c r="M11" s="3">
        <f t="shared" si="0"/>
        <v>52372.1</v>
      </c>
      <c r="N11" s="5">
        <f>(M11-K11)/K11</f>
        <v>0.21219226260257917</v>
      </c>
      <c r="O11" s="3">
        <f t="shared" si="0"/>
        <v>53992.9</v>
      </c>
      <c r="P11" s="5">
        <f>(O11-M11)/M11</f>
        <v>3.0947775628626748E-2</v>
      </c>
      <c r="Q11" s="3">
        <f t="shared" si="0"/>
        <v>53992.9</v>
      </c>
      <c r="R11" s="5">
        <f>(Q11-O11)/O11</f>
        <v>0</v>
      </c>
    </row>
    <row r="12" spans="1:19" x14ac:dyDescent="0.3">
      <c r="B12" t="s">
        <v>1</v>
      </c>
      <c r="C12" s="3">
        <f>$A$4*C4</f>
        <v>32960</v>
      </c>
      <c r="D12" s="4">
        <v>0</v>
      </c>
      <c r="E12" s="3">
        <f>$A$4*E4</f>
        <v>34960</v>
      </c>
      <c r="F12" s="5">
        <f t="shared" ref="F12:F15" si="1">(E12-C12)/C12</f>
        <v>6.0679611650485438E-2</v>
      </c>
      <c r="G12" s="3">
        <f>$A$4*G4</f>
        <v>37760</v>
      </c>
      <c r="H12" s="5">
        <f t="shared" ref="H12:H15" si="2">(G12-E12)/E12</f>
        <v>8.0091533180778038E-2</v>
      </c>
      <c r="I12" s="3">
        <f t="shared" ref="I12:Q12" si="3">$A$4*I4</f>
        <v>38800</v>
      </c>
      <c r="J12" s="5">
        <f t="shared" ref="J12:J15" si="4">(I12-G12)/G12</f>
        <v>2.7542372881355932E-2</v>
      </c>
      <c r="K12" s="3">
        <f t="shared" si="3"/>
        <v>39920</v>
      </c>
      <c r="L12" s="5">
        <f t="shared" ref="L12:L15" si="5">(K12-I12)/I12</f>
        <v>2.88659793814433E-2</v>
      </c>
      <c r="M12" s="3">
        <f t="shared" si="3"/>
        <v>41920</v>
      </c>
      <c r="N12" s="5">
        <f t="shared" ref="N12:N15" si="6">(M12-K12)/K12</f>
        <v>5.0100200400801605E-2</v>
      </c>
      <c r="O12" s="3">
        <f t="shared" si="3"/>
        <v>38240</v>
      </c>
      <c r="P12" s="5">
        <f t="shared" ref="P12:P15" si="7">(O12-M12)/M12</f>
        <v>-8.7786259541984726E-2</v>
      </c>
      <c r="Q12" s="3">
        <f t="shared" si="3"/>
        <v>63840</v>
      </c>
      <c r="R12" s="5">
        <f t="shared" ref="R12:R15" si="8">(Q12-O12)/O12</f>
        <v>0.66945606694560666</v>
      </c>
    </row>
    <row r="13" spans="1:19" x14ac:dyDescent="0.3">
      <c r="B13" t="s">
        <v>2</v>
      </c>
      <c r="C13" s="3">
        <f>$A$5*C5</f>
        <v>37063</v>
      </c>
      <c r="D13" s="4">
        <v>0</v>
      </c>
      <c r="E13" s="3">
        <f t="shared" ref="E13:Q13" si="9">$A$5*E5</f>
        <v>45175</v>
      </c>
      <c r="F13" s="5">
        <f t="shared" si="1"/>
        <v>0.21887057172921781</v>
      </c>
      <c r="G13" s="3">
        <f t="shared" si="9"/>
        <v>46150</v>
      </c>
      <c r="H13" s="5">
        <f t="shared" si="2"/>
        <v>2.1582733812949641E-2</v>
      </c>
      <c r="I13" s="3">
        <f t="shared" si="9"/>
        <v>48164.999999999993</v>
      </c>
      <c r="J13" s="5">
        <f t="shared" si="4"/>
        <v>4.366197183098576E-2</v>
      </c>
      <c r="K13" s="3">
        <f t="shared" si="9"/>
        <v>48620</v>
      </c>
      <c r="L13" s="5">
        <f t="shared" si="5"/>
        <v>9.4466936572201263E-3</v>
      </c>
      <c r="M13" s="3">
        <f t="shared" si="9"/>
        <v>51870</v>
      </c>
      <c r="N13" s="5">
        <f t="shared" si="6"/>
        <v>6.684491978609626E-2</v>
      </c>
      <c r="O13" s="3">
        <f t="shared" si="9"/>
        <v>49855</v>
      </c>
      <c r="P13" s="5">
        <f t="shared" si="7"/>
        <v>-3.8847117794486213E-2</v>
      </c>
      <c r="Q13" s="3">
        <f t="shared" si="9"/>
        <v>49855</v>
      </c>
      <c r="R13" s="5">
        <f t="shared" si="8"/>
        <v>0</v>
      </c>
    </row>
    <row r="14" spans="1:19" x14ac:dyDescent="0.3">
      <c r="B14" t="s">
        <v>3</v>
      </c>
      <c r="C14" s="3">
        <f>$A$6*C6</f>
        <v>36987.599999999999</v>
      </c>
      <c r="D14" s="4">
        <v>0</v>
      </c>
      <c r="E14" s="3">
        <f t="shared" ref="E14:Q14" si="10">$A$6*E6</f>
        <v>37670.1</v>
      </c>
      <c r="F14" s="5">
        <f t="shared" si="1"/>
        <v>1.8452129902994517E-2</v>
      </c>
      <c r="G14" s="3">
        <f t="shared" si="10"/>
        <v>38711.4</v>
      </c>
      <c r="H14" s="5">
        <f t="shared" si="2"/>
        <v>2.7642613106946969E-2</v>
      </c>
      <c r="I14" s="3">
        <f t="shared" si="10"/>
        <v>40326</v>
      </c>
      <c r="J14" s="5">
        <f t="shared" si="4"/>
        <v>4.1708643965343503E-2</v>
      </c>
      <c r="K14" s="3">
        <f t="shared" si="10"/>
        <v>39280.800000000003</v>
      </c>
      <c r="L14" s="5">
        <f t="shared" si="5"/>
        <v>-2.5918762088974784E-2</v>
      </c>
      <c r="M14" s="3">
        <f t="shared" si="10"/>
        <v>43036.5</v>
      </c>
      <c r="N14" s="5">
        <f t="shared" si="6"/>
        <v>9.5611596505162752E-2</v>
      </c>
      <c r="O14" s="3">
        <f t="shared" si="10"/>
        <v>42942.9</v>
      </c>
      <c r="P14" s="5">
        <f t="shared" si="7"/>
        <v>-2.1748980516537947E-3</v>
      </c>
      <c r="Q14" s="3">
        <f t="shared" si="10"/>
        <v>42942.9</v>
      </c>
      <c r="R14" s="5">
        <f>(Q14-O14)/O14</f>
        <v>0</v>
      </c>
    </row>
    <row r="15" spans="1:19" x14ac:dyDescent="0.3">
      <c r="B15" t="s">
        <v>11</v>
      </c>
      <c r="C15" s="3">
        <f>SUM(C11:C14)</f>
        <v>144592.9</v>
      </c>
      <c r="D15" s="4">
        <v>0</v>
      </c>
      <c r="E15" s="3">
        <f>SUM(E11:E14)</f>
        <v>151689.95000000001</v>
      </c>
      <c r="F15" s="5">
        <f t="shared" si="1"/>
        <v>4.9082977103301874E-2</v>
      </c>
      <c r="G15" s="3">
        <f>SUM(G11:G14)</f>
        <v>166737.54999999999</v>
      </c>
      <c r="H15" s="5">
        <f t="shared" si="2"/>
        <v>9.9199716263338317E-2</v>
      </c>
      <c r="I15" s="3">
        <f>SUM(I11:I14)</f>
        <v>171711.05</v>
      </c>
      <c r="J15" s="5">
        <f t="shared" si="4"/>
        <v>2.9828314018048127E-2</v>
      </c>
      <c r="K15" s="3">
        <f>SUM(K11:K14)</f>
        <v>171025.25</v>
      </c>
      <c r="L15" s="5">
        <f t="shared" si="5"/>
        <v>-3.9939188537953052E-3</v>
      </c>
      <c r="M15" s="3">
        <f>SUM(M11:M14)</f>
        <v>189198.6</v>
      </c>
      <c r="N15" s="5">
        <f t="shared" si="6"/>
        <v>0.10626120996753406</v>
      </c>
      <c r="O15" s="3">
        <f>SUM(O11:O14)</f>
        <v>185030.8</v>
      </c>
      <c r="P15" s="5">
        <f t="shared" si="7"/>
        <v>-2.2028704229312572E-2</v>
      </c>
      <c r="Q15" s="3">
        <f>SUM(Q11:Q14)</f>
        <v>210630.8</v>
      </c>
      <c r="R15" s="5">
        <f t="shared" si="8"/>
        <v>0.13835534408325534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/>
  </sheetViews>
  <sheetFormatPr defaultRowHeight="14.4" x14ac:dyDescent="0.3"/>
  <cols>
    <col min="2" max="2" width="18.44140625" bestFit="1" customWidth="1"/>
    <col min="3" max="10" width="10.109375" bestFit="1" customWidth="1"/>
  </cols>
  <sheetData>
    <row r="2" spans="1:12" x14ac:dyDescent="0.3">
      <c r="C2" s="1">
        <v>43035</v>
      </c>
      <c r="D2" s="1">
        <v>43046</v>
      </c>
      <c r="E2" s="1">
        <v>43053</v>
      </c>
      <c r="F2" s="1">
        <v>43060</v>
      </c>
      <c r="G2" s="1">
        <v>43067</v>
      </c>
      <c r="H2" s="1">
        <v>43074</v>
      </c>
      <c r="I2" s="1">
        <v>43081</v>
      </c>
      <c r="J2" s="1">
        <v>43085</v>
      </c>
      <c r="L2" s="1"/>
    </row>
    <row r="3" spans="1:12" x14ac:dyDescent="0.3">
      <c r="A3">
        <v>5065</v>
      </c>
      <c r="B3" t="s">
        <v>0</v>
      </c>
      <c r="C3" s="2">
        <v>7.42</v>
      </c>
      <c r="D3" s="2">
        <v>6.69</v>
      </c>
      <c r="E3" s="2">
        <v>8.7100000000000009</v>
      </c>
      <c r="F3" s="2">
        <v>8.77</v>
      </c>
      <c r="G3" s="2">
        <v>8.5299999999999994</v>
      </c>
      <c r="H3" s="2">
        <v>10.34</v>
      </c>
      <c r="I3" s="2">
        <v>10.66</v>
      </c>
      <c r="J3" s="2">
        <v>10.66</v>
      </c>
    </row>
    <row r="4" spans="1:12" x14ac:dyDescent="0.3">
      <c r="A4">
        <v>1600</v>
      </c>
      <c r="B4" t="s">
        <v>1</v>
      </c>
      <c r="C4" s="2">
        <v>20.6</v>
      </c>
      <c r="D4" s="2">
        <v>21.85</v>
      </c>
      <c r="E4" s="2">
        <v>23.6</v>
      </c>
      <c r="F4" s="2">
        <v>24.25</v>
      </c>
      <c r="G4" s="2">
        <v>24.95</v>
      </c>
      <c r="H4" s="2">
        <v>26.2</v>
      </c>
      <c r="I4" s="2">
        <v>23.9</v>
      </c>
      <c r="J4" s="2">
        <v>39.9</v>
      </c>
    </row>
    <row r="5" spans="1:12" x14ac:dyDescent="0.3">
      <c r="A5">
        <v>1300</v>
      </c>
      <c r="B5" t="s">
        <v>2</v>
      </c>
      <c r="C5" s="2">
        <v>28.51</v>
      </c>
      <c r="D5" s="2">
        <v>34.75</v>
      </c>
      <c r="E5" s="2">
        <v>35.5</v>
      </c>
      <c r="F5" s="2">
        <v>37.049999999999997</v>
      </c>
      <c r="G5" s="2">
        <v>37.4</v>
      </c>
      <c r="H5" s="2">
        <v>39.9</v>
      </c>
      <c r="I5" s="2">
        <v>38.35</v>
      </c>
      <c r="J5" s="2">
        <v>38.35</v>
      </c>
    </row>
    <row r="6" spans="1:12" x14ac:dyDescent="0.3">
      <c r="A6">
        <v>390</v>
      </c>
      <c r="B6" t="s">
        <v>3</v>
      </c>
      <c r="C6" s="2">
        <v>94.84</v>
      </c>
      <c r="D6" s="2">
        <v>96.59</v>
      </c>
      <c r="E6" s="2">
        <v>99.26</v>
      </c>
      <c r="F6" s="2">
        <v>103.4</v>
      </c>
      <c r="G6" s="2">
        <v>100.72</v>
      </c>
      <c r="H6" s="2">
        <v>110.35</v>
      </c>
      <c r="I6" s="2">
        <v>110.11</v>
      </c>
      <c r="J6" s="2">
        <v>110.11</v>
      </c>
    </row>
    <row r="9" spans="1:12" x14ac:dyDescent="0.3">
      <c r="B9" t="s">
        <v>4</v>
      </c>
    </row>
    <row r="10" spans="1:12" x14ac:dyDescent="0.3">
      <c r="C10" s="1">
        <v>43035</v>
      </c>
      <c r="D10" s="1">
        <v>43046</v>
      </c>
      <c r="E10" s="1">
        <v>43053</v>
      </c>
      <c r="F10" s="1">
        <v>43060</v>
      </c>
      <c r="G10" s="1">
        <v>43067</v>
      </c>
      <c r="H10" s="1">
        <v>43074</v>
      </c>
      <c r="I10" s="1">
        <v>43081</v>
      </c>
      <c r="J10" s="1">
        <v>43085</v>
      </c>
    </row>
    <row r="11" spans="1:12" x14ac:dyDescent="0.3">
      <c r="B11" t="s">
        <v>0</v>
      </c>
      <c r="C11" s="3">
        <f>$A$3*C3</f>
        <v>37582.300000000003</v>
      </c>
      <c r="D11" s="3">
        <f t="shared" ref="D11:J11" si="0">$A$3*D3</f>
        <v>33884.85</v>
      </c>
      <c r="E11" s="3">
        <f t="shared" si="0"/>
        <v>44116.15</v>
      </c>
      <c r="F11" s="3">
        <f t="shared" si="0"/>
        <v>44420.049999999996</v>
      </c>
      <c r="G11" s="3">
        <f t="shared" si="0"/>
        <v>43204.45</v>
      </c>
      <c r="H11" s="3">
        <f t="shared" si="0"/>
        <v>52372.1</v>
      </c>
      <c r="I11" s="3">
        <f t="shared" si="0"/>
        <v>53992.9</v>
      </c>
      <c r="J11" s="3">
        <f t="shared" si="0"/>
        <v>53992.9</v>
      </c>
    </row>
    <row r="12" spans="1:12" x14ac:dyDescent="0.3">
      <c r="B12" t="s">
        <v>1</v>
      </c>
      <c r="C12" s="3">
        <f>$A$4*C4</f>
        <v>32960</v>
      </c>
      <c r="D12" s="3">
        <f>$A$4*D4</f>
        <v>34960</v>
      </c>
      <c r="E12" s="3">
        <f>$A$4*E4</f>
        <v>37760</v>
      </c>
      <c r="F12" s="3">
        <f t="shared" ref="F12:J12" si="1">$A$4*F4</f>
        <v>38800</v>
      </c>
      <c r="G12" s="3">
        <f t="shared" si="1"/>
        <v>39920</v>
      </c>
      <c r="H12" s="3">
        <f t="shared" si="1"/>
        <v>41920</v>
      </c>
      <c r="I12" s="3">
        <f t="shared" si="1"/>
        <v>38240</v>
      </c>
      <c r="J12" s="3">
        <f t="shared" si="1"/>
        <v>63840</v>
      </c>
    </row>
    <row r="13" spans="1:12" x14ac:dyDescent="0.3">
      <c r="B13" t="s">
        <v>2</v>
      </c>
      <c r="C13" s="3">
        <f>$A$5*C5</f>
        <v>37063</v>
      </c>
      <c r="D13" s="3">
        <f t="shared" ref="D13:J13" si="2">$A$5*D5</f>
        <v>45175</v>
      </c>
      <c r="E13" s="3">
        <f t="shared" si="2"/>
        <v>46150</v>
      </c>
      <c r="F13" s="3">
        <f t="shared" si="2"/>
        <v>48164.999999999993</v>
      </c>
      <c r="G13" s="3">
        <f t="shared" si="2"/>
        <v>48620</v>
      </c>
      <c r="H13" s="3">
        <f t="shared" si="2"/>
        <v>51870</v>
      </c>
      <c r="I13" s="3">
        <f t="shared" si="2"/>
        <v>49855</v>
      </c>
      <c r="J13" s="3">
        <f t="shared" si="2"/>
        <v>49855</v>
      </c>
    </row>
    <row r="14" spans="1:12" x14ac:dyDescent="0.3">
      <c r="B14" t="s">
        <v>3</v>
      </c>
      <c r="C14" s="3">
        <f>$A$6*C6</f>
        <v>36987.599999999999</v>
      </c>
      <c r="D14" s="3">
        <f t="shared" ref="D14:J14" si="3">$A$6*D6</f>
        <v>37670.1</v>
      </c>
      <c r="E14" s="3">
        <f t="shared" si="3"/>
        <v>38711.4</v>
      </c>
      <c r="F14" s="3">
        <f t="shared" si="3"/>
        <v>40326</v>
      </c>
      <c r="G14" s="3">
        <f t="shared" si="3"/>
        <v>39280.800000000003</v>
      </c>
      <c r="H14" s="3">
        <f t="shared" si="3"/>
        <v>43036.5</v>
      </c>
      <c r="I14" s="3">
        <f t="shared" si="3"/>
        <v>42942.9</v>
      </c>
      <c r="J14" s="3">
        <f t="shared" si="3"/>
        <v>42942.9</v>
      </c>
    </row>
    <row r="15" spans="1:12" x14ac:dyDescent="0.3">
      <c r="B15" t="s">
        <v>8</v>
      </c>
      <c r="C15">
        <v>156</v>
      </c>
      <c r="D15">
        <v>156</v>
      </c>
      <c r="E15">
        <v>156</v>
      </c>
      <c r="F15">
        <v>156</v>
      </c>
      <c r="G15">
        <v>156</v>
      </c>
      <c r="H15">
        <v>156</v>
      </c>
      <c r="I15">
        <v>156</v>
      </c>
      <c r="J15">
        <v>162</v>
      </c>
    </row>
    <row r="16" spans="1:12" x14ac:dyDescent="0.3">
      <c r="B16" t="s">
        <v>9</v>
      </c>
      <c r="C16">
        <v>1300</v>
      </c>
      <c r="D16">
        <v>1300</v>
      </c>
      <c r="E16">
        <v>1300</v>
      </c>
      <c r="F16">
        <v>1300</v>
      </c>
      <c r="G16">
        <v>1300</v>
      </c>
      <c r="H16">
        <v>1300</v>
      </c>
      <c r="I16">
        <v>1300</v>
      </c>
      <c r="J16">
        <v>1270</v>
      </c>
    </row>
    <row r="17" spans="2:10" x14ac:dyDescent="0.3">
      <c r="B17" t="s">
        <v>10</v>
      </c>
      <c r="C17" s="3">
        <f>SUM(C11:C16)</f>
        <v>146048.9</v>
      </c>
      <c r="D17" s="3">
        <f t="shared" ref="D17:J17" si="4">SUM(D11:D16)</f>
        <v>153145.95000000001</v>
      </c>
      <c r="E17" s="3">
        <f t="shared" si="4"/>
        <v>168193.55</v>
      </c>
      <c r="F17" s="3">
        <f t="shared" si="4"/>
        <v>173167.05</v>
      </c>
      <c r="G17" s="3">
        <f t="shared" si="4"/>
        <v>172481.25</v>
      </c>
      <c r="H17" s="3">
        <f t="shared" si="4"/>
        <v>190654.6</v>
      </c>
      <c r="I17" s="3">
        <f t="shared" si="4"/>
        <v>186486.8</v>
      </c>
      <c r="J17" s="3">
        <f t="shared" si="4"/>
        <v>212062.8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H19" sqref="H19"/>
    </sheetView>
  </sheetViews>
  <sheetFormatPr defaultRowHeight="14.4" x14ac:dyDescent="0.3"/>
  <cols>
    <col min="2" max="2" width="18.44140625" bestFit="1" customWidth="1"/>
    <col min="3" max="10" width="10.109375" bestFit="1" customWidth="1"/>
  </cols>
  <sheetData>
    <row r="2" spans="1:10" x14ac:dyDescent="0.3">
      <c r="C2" s="1">
        <v>43035</v>
      </c>
      <c r="D2" s="1">
        <v>43046</v>
      </c>
      <c r="E2" s="1">
        <v>43053</v>
      </c>
      <c r="F2" s="1">
        <v>43060</v>
      </c>
      <c r="G2" s="1">
        <v>43067</v>
      </c>
      <c r="H2" s="1">
        <v>43074</v>
      </c>
      <c r="I2" s="1">
        <v>43081</v>
      </c>
      <c r="J2" s="1">
        <v>43085</v>
      </c>
    </row>
    <row r="3" spans="1:10" x14ac:dyDescent="0.3">
      <c r="A3">
        <v>2188</v>
      </c>
      <c r="B3" t="s">
        <v>5</v>
      </c>
      <c r="C3" s="2">
        <v>17.03</v>
      </c>
      <c r="D3" s="2">
        <v>19.02</v>
      </c>
      <c r="E3" s="2">
        <v>20</v>
      </c>
      <c r="F3" s="2">
        <v>20.86</v>
      </c>
      <c r="G3" s="2">
        <v>21.23</v>
      </c>
      <c r="H3" s="2">
        <v>23.09</v>
      </c>
      <c r="I3" s="2">
        <v>22.66</v>
      </c>
      <c r="J3" s="2">
        <v>22.66</v>
      </c>
    </row>
    <row r="4" spans="1:10" x14ac:dyDescent="0.3">
      <c r="A4">
        <v>209</v>
      </c>
      <c r="B4" t="s">
        <v>6</v>
      </c>
      <c r="C4" s="2">
        <v>177.99</v>
      </c>
      <c r="D4" s="2">
        <v>203.94</v>
      </c>
      <c r="E4" s="2">
        <v>210.35</v>
      </c>
      <c r="F4" s="2">
        <v>211.38</v>
      </c>
      <c r="G4" s="2">
        <v>223.36</v>
      </c>
      <c r="H4" s="2">
        <v>241.85</v>
      </c>
      <c r="I4" s="2">
        <v>238.9</v>
      </c>
      <c r="J4" s="2">
        <v>238.9</v>
      </c>
    </row>
    <row r="5" spans="1:10" x14ac:dyDescent="0.3">
      <c r="A5">
        <v>1229</v>
      </c>
      <c r="B5" t="s">
        <v>7</v>
      </c>
      <c r="C5" s="2">
        <v>30.22</v>
      </c>
      <c r="D5" s="2">
        <v>28.25</v>
      </c>
      <c r="E5" s="2">
        <v>28.71</v>
      </c>
      <c r="F5" s="2">
        <v>29.41</v>
      </c>
      <c r="G5" s="2">
        <v>29.37</v>
      </c>
      <c r="H5" s="2">
        <v>30.63</v>
      </c>
      <c r="I5" s="2">
        <v>30.13</v>
      </c>
      <c r="J5" s="2">
        <v>30.13</v>
      </c>
    </row>
    <row r="6" spans="1:10" x14ac:dyDescent="0.3">
      <c r="A6">
        <v>389</v>
      </c>
      <c r="B6" t="s">
        <v>3</v>
      </c>
      <c r="C6" s="2">
        <v>94.54</v>
      </c>
      <c r="D6" s="2">
        <v>96.59</v>
      </c>
      <c r="E6" s="2">
        <v>99.26</v>
      </c>
      <c r="F6" s="2">
        <v>103.4</v>
      </c>
      <c r="G6" s="2">
        <v>100.72</v>
      </c>
      <c r="H6" s="2">
        <v>110.35</v>
      </c>
      <c r="I6" s="2">
        <v>110.11</v>
      </c>
      <c r="J6" s="2">
        <v>110.11</v>
      </c>
    </row>
    <row r="9" spans="1:10" x14ac:dyDescent="0.3">
      <c r="B9" t="s">
        <v>4</v>
      </c>
    </row>
    <row r="10" spans="1:10" x14ac:dyDescent="0.3">
      <c r="C10" s="1">
        <v>43035</v>
      </c>
      <c r="D10" s="1">
        <v>43046</v>
      </c>
      <c r="E10" s="1">
        <v>43053</v>
      </c>
      <c r="F10" s="1">
        <v>43060</v>
      </c>
      <c r="G10" s="1">
        <v>43067</v>
      </c>
      <c r="H10" s="1">
        <v>43074</v>
      </c>
      <c r="I10" s="1">
        <v>43081</v>
      </c>
      <c r="J10" s="1">
        <v>43085</v>
      </c>
    </row>
    <row r="11" spans="1:10" x14ac:dyDescent="0.3">
      <c r="B11" t="s">
        <v>5</v>
      </c>
      <c r="C11" s="3">
        <f>$A$3*C3</f>
        <v>37261.64</v>
      </c>
      <c r="D11" s="3">
        <f t="shared" ref="D11:J11" si="0">$A$3*D3</f>
        <v>41615.760000000002</v>
      </c>
      <c r="E11" s="3">
        <f t="shared" si="0"/>
        <v>43760</v>
      </c>
      <c r="F11" s="3">
        <f t="shared" si="0"/>
        <v>45641.68</v>
      </c>
      <c r="G11" s="3">
        <f t="shared" si="0"/>
        <v>46451.24</v>
      </c>
      <c r="H11" s="3">
        <f t="shared" si="0"/>
        <v>50520.92</v>
      </c>
      <c r="I11" s="3">
        <f t="shared" si="0"/>
        <v>49580.08</v>
      </c>
      <c r="J11" s="3">
        <f t="shared" si="0"/>
        <v>49580.08</v>
      </c>
    </row>
    <row r="12" spans="1:10" x14ac:dyDescent="0.3">
      <c r="B12" t="s">
        <v>6</v>
      </c>
      <c r="C12" s="3">
        <f>$A$4*C4</f>
        <v>37199.910000000003</v>
      </c>
      <c r="D12" s="3">
        <f t="shared" ref="D12:J12" si="1">$A$4*D4</f>
        <v>42623.46</v>
      </c>
      <c r="E12" s="3">
        <f t="shared" si="1"/>
        <v>43963.15</v>
      </c>
      <c r="F12" s="3">
        <f t="shared" si="1"/>
        <v>44178.42</v>
      </c>
      <c r="G12" s="3">
        <f t="shared" si="1"/>
        <v>46682.240000000005</v>
      </c>
      <c r="H12" s="3">
        <f t="shared" si="1"/>
        <v>50546.65</v>
      </c>
      <c r="I12" s="3">
        <f t="shared" si="1"/>
        <v>49930.1</v>
      </c>
      <c r="J12" s="3">
        <f t="shared" si="1"/>
        <v>49930.1</v>
      </c>
    </row>
    <row r="13" spans="1:10" x14ac:dyDescent="0.3">
      <c r="B13" t="s">
        <v>7</v>
      </c>
      <c r="C13" s="3">
        <f>$A$5*C5</f>
        <v>37140.379999999997</v>
      </c>
      <c r="D13" s="3">
        <f t="shared" ref="D13:J13" si="2">$A$5*D5</f>
        <v>34719.25</v>
      </c>
      <c r="E13" s="3">
        <f t="shared" si="2"/>
        <v>35284.590000000004</v>
      </c>
      <c r="F13" s="3">
        <f t="shared" si="2"/>
        <v>36144.89</v>
      </c>
      <c r="G13" s="3">
        <f t="shared" si="2"/>
        <v>36095.730000000003</v>
      </c>
      <c r="H13" s="3">
        <f t="shared" si="2"/>
        <v>37644.269999999997</v>
      </c>
      <c r="I13" s="3">
        <f t="shared" si="2"/>
        <v>37029.769999999997</v>
      </c>
      <c r="J13" s="3">
        <f t="shared" si="2"/>
        <v>37029.769999999997</v>
      </c>
    </row>
    <row r="14" spans="1:10" x14ac:dyDescent="0.3">
      <c r="B14" t="s">
        <v>3</v>
      </c>
      <c r="C14" s="3">
        <f>$A$6*C6</f>
        <v>36776.060000000005</v>
      </c>
      <c r="D14" s="3">
        <f t="shared" ref="D14:J14" si="3">$A$6*D6</f>
        <v>37573.51</v>
      </c>
      <c r="E14" s="3">
        <f t="shared" si="3"/>
        <v>38612.14</v>
      </c>
      <c r="F14" s="3">
        <f t="shared" si="3"/>
        <v>40222.600000000006</v>
      </c>
      <c r="G14" s="3">
        <f t="shared" si="3"/>
        <v>39180.080000000002</v>
      </c>
      <c r="H14" s="3">
        <f t="shared" si="3"/>
        <v>42926.149999999994</v>
      </c>
      <c r="I14" s="3">
        <f t="shared" si="3"/>
        <v>42832.79</v>
      </c>
      <c r="J14" s="3">
        <f t="shared" si="3"/>
        <v>42832.79</v>
      </c>
    </row>
    <row r="15" spans="1:10" x14ac:dyDescent="0.3">
      <c r="B15" t="s">
        <v>8</v>
      </c>
      <c r="C15">
        <v>156</v>
      </c>
      <c r="D15">
        <v>156</v>
      </c>
      <c r="E15">
        <v>156</v>
      </c>
      <c r="F15">
        <v>156</v>
      </c>
      <c r="G15">
        <v>156</v>
      </c>
      <c r="H15">
        <v>156</v>
      </c>
      <c r="I15">
        <v>156</v>
      </c>
      <c r="J15">
        <v>162</v>
      </c>
    </row>
    <row r="16" spans="1:10" x14ac:dyDescent="0.3">
      <c r="B16" t="s">
        <v>9</v>
      </c>
      <c r="C16">
        <v>1304</v>
      </c>
      <c r="D16">
        <v>1304</v>
      </c>
      <c r="E16">
        <v>1304</v>
      </c>
      <c r="F16">
        <v>1304</v>
      </c>
      <c r="G16">
        <v>1304</v>
      </c>
      <c r="H16">
        <v>1304</v>
      </c>
      <c r="I16">
        <v>1304</v>
      </c>
      <c r="J16">
        <v>1270</v>
      </c>
    </row>
    <row r="17" spans="2:10" x14ac:dyDescent="0.3">
      <c r="B17" t="s">
        <v>10</v>
      </c>
      <c r="C17" s="3">
        <f>SUM(C11:C16)</f>
        <v>149837.99</v>
      </c>
      <c r="D17" s="3">
        <f t="shared" ref="D17:J17" si="4">SUM(D11:D16)</f>
        <v>157991.98000000001</v>
      </c>
      <c r="E17" s="3">
        <f t="shared" si="4"/>
        <v>163079.88</v>
      </c>
      <c r="F17" s="3">
        <f t="shared" si="4"/>
        <v>167647.59000000003</v>
      </c>
      <c r="G17" s="3">
        <f t="shared" si="4"/>
        <v>169869.29000000004</v>
      </c>
      <c r="H17" s="3">
        <f t="shared" si="4"/>
        <v>183097.99</v>
      </c>
      <c r="I17" s="3">
        <f t="shared" si="4"/>
        <v>180832.74</v>
      </c>
      <c r="J17" s="3">
        <f t="shared" si="4"/>
        <v>180804.74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DANALEE &amp; PHILIP Final</vt:lpstr>
      <vt:lpstr>BRYAN &amp; ALEX Final</vt:lpstr>
      <vt:lpstr>BRYAN &amp; ALEX (2)</vt:lpstr>
      <vt:lpstr>DANALEE &amp; PHILIP (2)</vt:lpstr>
      <vt:lpstr>DANALEE &amp; PHILIP</vt:lpstr>
      <vt:lpstr>BRYAN &amp; ALEX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Alvarado, Kayli</dc:creator>
  <cp:lastModifiedBy>Admin</cp:lastModifiedBy>
  <dcterms:created xsi:type="dcterms:W3CDTF">2017-04-18T16:27:10Z</dcterms:created>
  <dcterms:modified xsi:type="dcterms:W3CDTF">2017-04-18T18:26:22Z</dcterms:modified>
</cp:coreProperties>
</file>