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408"/>
  </bookViews>
  <sheets>
    <sheet name="RETAIL &amp; FOOD" sheetId="1" r:id="rId1"/>
    <sheet name="INPUTS" sheetId="2" r:id="rId2"/>
  </sheets>
  <calcPr calcId="152511"/>
</workbook>
</file>

<file path=xl/calcChain.xml><?xml version="1.0" encoding="utf-8"?>
<calcChain xmlns="http://schemas.openxmlformats.org/spreadsheetml/2006/main">
  <c r="E5" i="2" l="1"/>
  <c r="E9" i="2"/>
  <c r="E61" i="2"/>
  <c r="E65" i="2"/>
  <c r="E67" i="2"/>
  <c r="E51" i="2"/>
  <c r="E47" i="2"/>
  <c r="E37" i="2"/>
  <c r="E39" i="2" s="1"/>
  <c r="E33" i="2"/>
  <c r="E23" i="2"/>
  <c r="E19" i="2"/>
  <c r="E11" i="2"/>
  <c r="E109" i="1"/>
  <c r="E108" i="1"/>
  <c r="E107" i="1"/>
  <c r="D107" i="1"/>
  <c r="D108" i="1"/>
  <c r="D109" i="1"/>
  <c r="D111" i="1"/>
  <c r="E111" i="1"/>
  <c r="E110" i="1"/>
  <c r="D110" i="1"/>
  <c r="E53" i="2" l="1"/>
  <c r="E25" i="2"/>
</calcChain>
</file>

<file path=xl/sharedStrings.xml><?xml version="1.0" encoding="utf-8"?>
<sst xmlns="http://schemas.openxmlformats.org/spreadsheetml/2006/main" count="40" uniqueCount="35">
  <si>
    <t>FRED Graph Observations</t>
  </si>
  <si>
    <t>Federal Reserve Economic Data</t>
  </si>
  <si>
    <t>Link: http://research.stlouisfed.org/fred2</t>
  </si>
  <si>
    <t>Help: http://research.stlouisfed.org/fred2/help-faq</t>
  </si>
  <si>
    <t>Economic Research Division</t>
  </si>
  <si>
    <t>Federal Reserve Bank of St. Louis</t>
  </si>
  <si>
    <t>RRSFS</t>
  </si>
  <si>
    <t>Frequency: Quarterly</t>
  </si>
  <si>
    <t>observation_date</t>
  </si>
  <si>
    <t>Quarter #</t>
  </si>
  <si>
    <t>RRSFS*</t>
  </si>
  <si>
    <r>
      <t xml:space="preserve">* Real Retail and Food Services Sales, </t>
    </r>
    <r>
      <rPr>
        <b/>
        <sz val="14"/>
        <rFont val="Arial"/>
        <family val="2"/>
      </rPr>
      <t>Millions of Dollars, Quarterly,</t>
    </r>
    <r>
      <rPr>
        <sz val="14"/>
        <rFont val="Arial"/>
        <family val="2"/>
      </rPr>
      <t xml:space="preserve"> Seasonally Adjusted</t>
    </r>
  </si>
  <si>
    <t>Exponential</t>
  </si>
  <si>
    <t>Quadratic</t>
  </si>
  <si>
    <t>Power</t>
  </si>
  <si>
    <t>Linear</t>
  </si>
  <si>
    <t>Model</t>
  </si>
  <si>
    <t>Forecast</t>
  </si>
  <si>
    <t>INPUT</t>
  </si>
  <si>
    <t>4 months / 3 months per quarter</t>
  </si>
  <si>
    <t>5 years X 4 quarters/year</t>
  </si>
  <si>
    <t>LINEAR - 4/01/2021</t>
  </si>
  <si>
    <t>3 months / 3 months per quarter</t>
  </si>
  <si>
    <t>6 years X 4 quarters/year</t>
  </si>
  <si>
    <t>LOGARITHMIC - 8/01/2024</t>
  </si>
  <si>
    <t>7 months / 3 months per quarter</t>
  </si>
  <si>
    <t>9 years X 4 quarters/year</t>
  </si>
  <si>
    <t>Logarithmic</t>
  </si>
  <si>
    <t>QUADRATIC - 5/01/2020</t>
  </si>
  <si>
    <t>POWER - 2/01/2017</t>
  </si>
  <si>
    <t>2 years X 4 quarters/year</t>
  </si>
  <si>
    <t>1 months / 3 months per quarter</t>
  </si>
  <si>
    <t>EXPONENTIAL - 5/1/2033</t>
  </si>
  <si>
    <t>18 years X 4 quarters/year</t>
  </si>
  <si>
    <t>10 months / 3 months per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</si>
</sst>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yyyy\-mm\-dd"/>
    <numFmt numFmtId="165" formatCode="&quot;$&quot;#,##0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2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5" fontId="0" fillId="0" borderId="0" xfId="1" applyNumberFormat="1" applyFont="1" applyFill="1" applyBorder="1" applyAlignment="1" applyProtection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1" fontId="6" fillId="0" borderId="0" xfId="0" applyNumberFormat="1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5" fontId="7" fillId="0" borderId="0" xfId="1" applyNumberFormat="1" applyFont="1"/>
    <xf numFmtId="0" fontId="10" fillId="0" borderId="0" xfId="0" applyNumberFormat="1" applyFont="1" applyFill="1" applyBorder="1" applyAlignment="1" applyProtection="1">
      <alignment horizontal="center"/>
    </xf>
    <xf numFmtId="14" fontId="0" fillId="0" borderId="0" xfId="0" applyNumberFormat="1"/>
    <xf numFmtId="2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6902230971128611E-2"/>
                  <c:y val="0.33349081364829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'RETAIL &amp; FOOD'!$B$12:$B$104</c:f>
              <c:numCache>
                <c:formatCode>General</c:formatCode>
                <c:ptCount val="9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</c:numCache>
            </c:numRef>
          </c:xVal>
          <c:yVal>
            <c:numRef>
              <c:f>'RETAIL &amp; FOOD'!$C$12:$C$104</c:f>
              <c:numCache>
                <c:formatCode>"$"#,##0</c:formatCode>
                <c:ptCount val="93"/>
                <c:pt idx="0">
                  <c:v>117719</c:v>
                </c:pt>
                <c:pt idx="1">
                  <c:v>118557</c:v>
                </c:pt>
                <c:pt idx="2">
                  <c:v>120062</c:v>
                </c:pt>
                <c:pt idx="3">
                  <c:v>121571</c:v>
                </c:pt>
                <c:pt idx="4">
                  <c:v>120257</c:v>
                </c:pt>
                <c:pt idx="5">
                  <c:v>123493</c:v>
                </c:pt>
                <c:pt idx="6">
                  <c:v>125379</c:v>
                </c:pt>
                <c:pt idx="7">
                  <c:v>127368</c:v>
                </c:pt>
                <c:pt idx="8">
                  <c:v>130243</c:v>
                </c:pt>
                <c:pt idx="9">
                  <c:v>130626</c:v>
                </c:pt>
                <c:pt idx="10">
                  <c:v>132454</c:v>
                </c:pt>
                <c:pt idx="11">
                  <c:v>133691</c:v>
                </c:pt>
                <c:pt idx="12">
                  <c:v>132427</c:v>
                </c:pt>
                <c:pt idx="13">
                  <c:v>134847</c:v>
                </c:pt>
                <c:pt idx="14">
                  <c:v>135191</c:v>
                </c:pt>
                <c:pt idx="15">
                  <c:v>136734</c:v>
                </c:pt>
                <c:pt idx="16">
                  <c:v>137527</c:v>
                </c:pt>
                <c:pt idx="17">
                  <c:v>137881</c:v>
                </c:pt>
                <c:pt idx="18">
                  <c:v>139023</c:v>
                </c:pt>
                <c:pt idx="19">
                  <c:v>139471</c:v>
                </c:pt>
                <c:pt idx="20">
                  <c:v>141512</c:v>
                </c:pt>
                <c:pt idx="21">
                  <c:v>141104</c:v>
                </c:pt>
                <c:pt idx="22">
                  <c:v>142856</c:v>
                </c:pt>
                <c:pt idx="23">
                  <c:v>142891</c:v>
                </c:pt>
                <c:pt idx="24">
                  <c:v>143854</c:v>
                </c:pt>
                <c:pt idx="25">
                  <c:v>146780</c:v>
                </c:pt>
                <c:pt idx="26">
                  <c:v>145897</c:v>
                </c:pt>
                <c:pt idx="27">
                  <c:v>149986</c:v>
                </c:pt>
                <c:pt idx="28">
                  <c:v>152098</c:v>
                </c:pt>
                <c:pt idx="29">
                  <c:v>153899</c:v>
                </c:pt>
                <c:pt idx="30">
                  <c:v>155752</c:v>
                </c:pt>
                <c:pt idx="31">
                  <c:v>159879</c:v>
                </c:pt>
                <c:pt idx="32">
                  <c:v>160944</c:v>
                </c:pt>
                <c:pt idx="33">
                  <c:v>158792</c:v>
                </c:pt>
                <c:pt idx="34">
                  <c:v>159863</c:v>
                </c:pt>
                <c:pt idx="35">
                  <c:v>157919</c:v>
                </c:pt>
                <c:pt idx="36">
                  <c:v>156998</c:v>
                </c:pt>
                <c:pt idx="37">
                  <c:v>157790</c:v>
                </c:pt>
                <c:pt idx="38">
                  <c:v>155022</c:v>
                </c:pt>
                <c:pt idx="39">
                  <c:v>159923</c:v>
                </c:pt>
                <c:pt idx="40">
                  <c:v>159248</c:v>
                </c:pt>
                <c:pt idx="41">
                  <c:v>160023</c:v>
                </c:pt>
                <c:pt idx="42">
                  <c:v>159529</c:v>
                </c:pt>
                <c:pt idx="43">
                  <c:v>161613</c:v>
                </c:pt>
                <c:pt idx="44">
                  <c:v>161148</c:v>
                </c:pt>
                <c:pt idx="45">
                  <c:v>163670</c:v>
                </c:pt>
                <c:pt idx="46">
                  <c:v>165287</c:v>
                </c:pt>
                <c:pt idx="47">
                  <c:v>165706</c:v>
                </c:pt>
                <c:pt idx="48">
                  <c:v>169413</c:v>
                </c:pt>
                <c:pt idx="49">
                  <c:v>166764</c:v>
                </c:pt>
                <c:pt idx="50">
                  <c:v>171058</c:v>
                </c:pt>
                <c:pt idx="51">
                  <c:v>173136</c:v>
                </c:pt>
                <c:pt idx="52">
                  <c:v>172149</c:v>
                </c:pt>
                <c:pt idx="53">
                  <c:v>176996</c:v>
                </c:pt>
                <c:pt idx="54">
                  <c:v>172746</c:v>
                </c:pt>
                <c:pt idx="55">
                  <c:v>175533</c:v>
                </c:pt>
                <c:pt idx="56">
                  <c:v>178354</c:v>
                </c:pt>
                <c:pt idx="57">
                  <c:v>177195</c:v>
                </c:pt>
                <c:pt idx="58">
                  <c:v>176968</c:v>
                </c:pt>
                <c:pt idx="59">
                  <c:v>179744</c:v>
                </c:pt>
                <c:pt idx="60">
                  <c:v>179136</c:v>
                </c:pt>
                <c:pt idx="61">
                  <c:v>177891</c:v>
                </c:pt>
                <c:pt idx="62">
                  <c:v>179622</c:v>
                </c:pt>
                <c:pt idx="63">
                  <c:v>177697</c:v>
                </c:pt>
                <c:pt idx="64">
                  <c:v>174598</c:v>
                </c:pt>
                <c:pt idx="65">
                  <c:v>173674</c:v>
                </c:pt>
                <c:pt idx="66">
                  <c:v>167695</c:v>
                </c:pt>
                <c:pt idx="67">
                  <c:v>157476</c:v>
                </c:pt>
                <c:pt idx="68">
                  <c:v>155959</c:v>
                </c:pt>
                <c:pt idx="69">
                  <c:v>158490</c:v>
                </c:pt>
                <c:pt idx="70">
                  <c:v>157556</c:v>
                </c:pt>
                <c:pt idx="71">
                  <c:v>159997</c:v>
                </c:pt>
                <c:pt idx="72">
                  <c:v>163801</c:v>
                </c:pt>
                <c:pt idx="73">
                  <c:v>163794</c:v>
                </c:pt>
                <c:pt idx="74">
                  <c:v>165624</c:v>
                </c:pt>
                <c:pt idx="75">
                  <c:v>168413</c:v>
                </c:pt>
                <c:pt idx="76">
                  <c:v>170613</c:v>
                </c:pt>
                <c:pt idx="77">
                  <c:v>171391</c:v>
                </c:pt>
                <c:pt idx="78">
                  <c:v>171903</c:v>
                </c:pt>
                <c:pt idx="79">
                  <c:v>173402</c:v>
                </c:pt>
                <c:pt idx="80">
                  <c:v>176630</c:v>
                </c:pt>
                <c:pt idx="81">
                  <c:v>174423</c:v>
                </c:pt>
                <c:pt idx="82">
                  <c:v>177706</c:v>
                </c:pt>
                <c:pt idx="83">
                  <c:v>178913</c:v>
                </c:pt>
                <c:pt idx="84">
                  <c:v>179544</c:v>
                </c:pt>
                <c:pt idx="85">
                  <c:v>181302</c:v>
                </c:pt>
                <c:pt idx="86">
                  <c:v>181530</c:v>
                </c:pt>
                <c:pt idx="87">
                  <c:v>182764</c:v>
                </c:pt>
                <c:pt idx="88">
                  <c:v>184855</c:v>
                </c:pt>
                <c:pt idx="89">
                  <c:v>185520</c:v>
                </c:pt>
                <c:pt idx="90">
                  <c:v>186773</c:v>
                </c:pt>
                <c:pt idx="91">
                  <c:v>187553</c:v>
                </c:pt>
                <c:pt idx="92">
                  <c:v>187224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114064"/>
        <c:axId val="757113504"/>
      </c:scatterChart>
      <c:valAx>
        <c:axId val="757114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113504"/>
        <c:crosses val="autoZero"/>
        <c:crossBetween val="midCat"/>
      </c:valAx>
      <c:valAx>
        <c:axId val="75711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114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662940</xdr:colOff>
      <xdr:row>83</xdr:row>
      <xdr:rowOff>137160</xdr:rowOff>
    </xdr:from>
    <xdr:to>
      <xdr:col>7</xdr:col>
      <xdr:colOff>480060</xdr:colOff>
      <xdr:row>93</xdr:row>
      <xdr:rowOff>289560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topLeftCell="A104" workbookViewId="0">
      <selection activeCell="G108" sqref="G108"/>
    </sheetView>
  </sheetViews>
  <sheetFormatPr defaultRowHeight="13.2" x14ac:dyDescent="0.25"/>
  <cols>
    <col min="1" max="1" width="20.6640625" customWidth="1"/>
    <col min="2" max="2" width="13" customWidth="1"/>
    <col min="3" max="3" width="26.77734375" customWidth="1"/>
    <col min="4" max="4" width="20.6640625" customWidth="1"/>
    <col min="5" max="5" width="23.109375" customWidth="1"/>
    <col min="6" max="256" width="20.66406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8" spans="1:3" ht="17.399999999999999" x14ac:dyDescent="0.3">
      <c r="A8" t="s">
        <v>6</v>
      </c>
      <c r="C8" s="6" t="s">
        <v>11</v>
      </c>
    </row>
    <row r="10" spans="1:3" x14ac:dyDescent="0.25">
      <c r="A10" t="s">
        <v>7</v>
      </c>
    </row>
    <row r="11" spans="1:3" x14ac:dyDescent="0.25">
      <c r="A11" s="1" t="s">
        <v>8</v>
      </c>
      <c r="B11" s="2" t="s">
        <v>9</v>
      </c>
      <c r="C11" s="2" t="s">
        <v>10</v>
      </c>
    </row>
    <row r="12" spans="1:3" x14ac:dyDescent="0.25">
      <c r="A12" s="3">
        <v>33604</v>
      </c>
      <c r="B12" s="4">
        <v>1</v>
      </c>
      <c r="C12" s="5">
        <v>117719</v>
      </c>
    </row>
    <row r="13" spans="1:3" x14ac:dyDescent="0.25">
      <c r="A13" s="3">
        <v>33695</v>
      </c>
      <c r="B13" s="4">
        <v>2</v>
      </c>
      <c r="C13" s="5">
        <v>118557</v>
      </c>
    </row>
    <row r="14" spans="1:3" x14ac:dyDescent="0.25">
      <c r="A14" s="3">
        <v>33786</v>
      </c>
      <c r="B14" s="4">
        <v>3</v>
      </c>
      <c r="C14" s="5">
        <v>120062</v>
      </c>
    </row>
    <row r="15" spans="1:3" x14ac:dyDescent="0.25">
      <c r="A15" s="3">
        <v>33878</v>
      </c>
      <c r="B15" s="4">
        <v>4</v>
      </c>
      <c r="C15" s="5">
        <v>121571</v>
      </c>
    </row>
    <row r="16" spans="1:3" x14ac:dyDescent="0.25">
      <c r="A16" s="3">
        <v>33970</v>
      </c>
      <c r="B16" s="4">
        <v>5</v>
      </c>
      <c r="C16" s="5">
        <v>120257</v>
      </c>
    </row>
    <row r="17" spans="1:3" x14ac:dyDescent="0.25">
      <c r="A17" s="3">
        <v>34060</v>
      </c>
      <c r="B17" s="4">
        <v>6</v>
      </c>
      <c r="C17" s="5">
        <v>123493</v>
      </c>
    </row>
    <row r="18" spans="1:3" x14ac:dyDescent="0.25">
      <c r="A18" s="3">
        <v>34151</v>
      </c>
      <c r="B18" s="4">
        <v>7</v>
      </c>
      <c r="C18" s="5">
        <v>125379</v>
      </c>
    </row>
    <row r="19" spans="1:3" x14ac:dyDescent="0.25">
      <c r="A19" s="3">
        <v>34243</v>
      </c>
      <c r="B19" s="4">
        <v>8</v>
      </c>
      <c r="C19" s="5">
        <v>127368</v>
      </c>
    </row>
    <row r="20" spans="1:3" x14ac:dyDescent="0.25">
      <c r="A20" s="3">
        <v>34335</v>
      </c>
      <c r="B20" s="4">
        <v>9</v>
      </c>
      <c r="C20" s="5">
        <v>130243</v>
      </c>
    </row>
    <row r="21" spans="1:3" x14ac:dyDescent="0.25">
      <c r="A21" s="3">
        <v>34425</v>
      </c>
      <c r="B21" s="4">
        <v>10</v>
      </c>
      <c r="C21" s="5">
        <v>130626</v>
      </c>
    </row>
    <row r="22" spans="1:3" x14ac:dyDescent="0.25">
      <c r="A22" s="3">
        <v>34516</v>
      </c>
      <c r="B22" s="4">
        <v>11</v>
      </c>
      <c r="C22" s="5">
        <v>132454</v>
      </c>
    </row>
    <row r="23" spans="1:3" x14ac:dyDescent="0.25">
      <c r="A23" s="3">
        <v>34608</v>
      </c>
      <c r="B23" s="4">
        <v>12</v>
      </c>
      <c r="C23" s="5">
        <v>133691</v>
      </c>
    </row>
    <row r="24" spans="1:3" x14ac:dyDescent="0.25">
      <c r="A24" s="3">
        <v>34700</v>
      </c>
      <c r="B24" s="4">
        <v>13</v>
      </c>
      <c r="C24" s="5">
        <v>132427</v>
      </c>
    </row>
    <row r="25" spans="1:3" x14ac:dyDescent="0.25">
      <c r="A25" s="3">
        <v>34790</v>
      </c>
      <c r="B25" s="4">
        <v>14</v>
      </c>
      <c r="C25" s="5">
        <v>134847</v>
      </c>
    </row>
    <row r="26" spans="1:3" x14ac:dyDescent="0.25">
      <c r="A26" s="3">
        <v>34881</v>
      </c>
      <c r="B26" s="4">
        <v>15</v>
      </c>
      <c r="C26" s="5">
        <v>135191</v>
      </c>
    </row>
    <row r="27" spans="1:3" x14ac:dyDescent="0.25">
      <c r="A27" s="3">
        <v>34973</v>
      </c>
      <c r="B27" s="4">
        <v>16</v>
      </c>
      <c r="C27" s="5">
        <v>136734</v>
      </c>
    </row>
    <row r="28" spans="1:3" x14ac:dyDescent="0.25">
      <c r="A28" s="3">
        <v>35065</v>
      </c>
      <c r="B28" s="4">
        <v>17</v>
      </c>
      <c r="C28" s="5">
        <v>137527</v>
      </c>
    </row>
    <row r="29" spans="1:3" x14ac:dyDescent="0.25">
      <c r="A29" s="3">
        <v>35156</v>
      </c>
      <c r="B29" s="4">
        <v>18</v>
      </c>
      <c r="C29" s="5">
        <v>137881</v>
      </c>
    </row>
    <row r="30" spans="1:3" x14ac:dyDescent="0.25">
      <c r="A30" s="3">
        <v>35247</v>
      </c>
      <c r="B30" s="4">
        <v>19</v>
      </c>
      <c r="C30" s="5">
        <v>139023</v>
      </c>
    </row>
    <row r="31" spans="1:3" x14ac:dyDescent="0.25">
      <c r="A31" s="3">
        <v>35339</v>
      </c>
      <c r="B31" s="4">
        <v>20</v>
      </c>
      <c r="C31" s="5">
        <v>139471</v>
      </c>
    </row>
    <row r="32" spans="1:3" x14ac:dyDescent="0.25">
      <c r="A32" s="3">
        <v>35431</v>
      </c>
      <c r="B32" s="4">
        <v>21</v>
      </c>
      <c r="C32" s="5">
        <v>141512</v>
      </c>
    </row>
    <row r="33" spans="1:3" x14ac:dyDescent="0.25">
      <c r="A33" s="3">
        <v>35521</v>
      </c>
      <c r="B33" s="4">
        <v>22</v>
      </c>
      <c r="C33" s="5">
        <v>141104</v>
      </c>
    </row>
    <row r="34" spans="1:3" x14ac:dyDescent="0.25">
      <c r="A34" s="3">
        <v>35612</v>
      </c>
      <c r="B34" s="4">
        <v>23</v>
      </c>
      <c r="C34" s="5">
        <v>142856</v>
      </c>
    </row>
    <row r="35" spans="1:3" x14ac:dyDescent="0.25">
      <c r="A35" s="3">
        <v>35704</v>
      </c>
      <c r="B35" s="4">
        <v>24</v>
      </c>
      <c r="C35" s="5">
        <v>142891</v>
      </c>
    </row>
    <row r="36" spans="1:3" x14ac:dyDescent="0.25">
      <c r="A36" s="3">
        <v>35796</v>
      </c>
      <c r="B36" s="4">
        <v>25</v>
      </c>
      <c r="C36" s="5">
        <v>143854</v>
      </c>
    </row>
    <row r="37" spans="1:3" x14ac:dyDescent="0.25">
      <c r="A37" s="3">
        <v>35886</v>
      </c>
      <c r="B37" s="4">
        <v>26</v>
      </c>
      <c r="C37" s="5">
        <v>146780</v>
      </c>
    </row>
    <row r="38" spans="1:3" x14ac:dyDescent="0.25">
      <c r="A38" s="3">
        <v>35977</v>
      </c>
      <c r="B38" s="4">
        <v>27</v>
      </c>
      <c r="C38" s="5">
        <v>145897</v>
      </c>
    </row>
    <row r="39" spans="1:3" x14ac:dyDescent="0.25">
      <c r="A39" s="3">
        <v>36069</v>
      </c>
      <c r="B39" s="4">
        <v>28</v>
      </c>
      <c r="C39" s="5">
        <v>149986</v>
      </c>
    </row>
    <row r="40" spans="1:3" x14ac:dyDescent="0.25">
      <c r="A40" s="3">
        <v>36161</v>
      </c>
      <c r="B40" s="4">
        <v>29</v>
      </c>
      <c r="C40" s="5">
        <v>152098</v>
      </c>
    </row>
    <row r="41" spans="1:3" x14ac:dyDescent="0.25">
      <c r="A41" s="3">
        <v>36251</v>
      </c>
      <c r="B41" s="4">
        <v>30</v>
      </c>
      <c r="C41" s="5">
        <v>153899</v>
      </c>
    </row>
    <row r="42" spans="1:3" x14ac:dyDescent="0.25">
      <c r="A42" s="3">
        <v>36342</v>
      </c>
      <c r="B42" s="4">
        <v>31</v>
      </c>
      <c r="C42" s="5">
        <v>155752</v>
      </c>
    </row>
    <row r="43" spans="1:3" x14ac:dyDescent="0.25">
      <c r="A43" s="3">
        <v>36434</v>
      </c>
      <c r="B43" s="4">
        <v>32</v>
      </c>
      <c r="C43" s="5">
        <v>159879</v>
      </c>
    </row>
    <row r="44" spans="1:3" x14ac:dyDescent="0.25">
      <c r="A44" s="3">
        <v>36526</v>
      </c>
      <c r="B44" s="4">
        <v>33</v>
      </c>
      <c r="C44" s="5">
        <v>160944</v>
      </c>
    </row>
    <row r="45" spans="1:3" x14ac:dyDescent="0.25">
      <c r="A45" s="3">
        <v>36617</v>
      </c>
      <c r="B45" s="4">
        <v>34</v>
      </c>
      <c r="C45" s="5">
        <v>158792</v>
      </c>
    </row>
    <row r="46" spans="1:3" x14ac:dyDescent="0.25">
      <c r="A46" s="3">
        <v>36708</v>
      </c>
      <c r="B46" s="4">
        <v>35</v>
      </c>
      <c r="C46" s="5">
        <v>159863</v>
      </c>
    </row>
    <row r="47" spans="1:3" x14ac:dyDescent="0.25">
      <c r="A47" s="3">
        <v>36800</v>
      </c>
      <c r="B47" s="4">
        <v>36</v>
      </c>
      <c r="C47" s="5">
        <v>157919</v>
      </c>
    </row>
    <row r="48" spans="1:3" x14ac:dyDescent="0.25">
      <c r="A48" s="3">
        <v>36892</v>
      </c>
      <c r="B48" s="4">
        <v>37</v>
      </c>
      <c r="C48" s="5">
        <v>156998</v>
      </c>
    </row>
    <row r="49" spans="1:3" x14ac:dyDescent="0.25">
      <c r="A49" s="3">
        <v>36982</v>
      </c>
      <c r="B49" s="4">
        <v>38</v>
      </c>
      <c r="C49" s="5">
        <v>157790</v>
      </c>
    </row>
    <row r="50" spans="1:3" x14ac:dyDescent="0.25">
      <c r="A50" s="3">
        <v>37073</v>
      </c>
      <c r="B50" s="4">
        <v>39</v>
      </c>
      <c r="C50" s="5">
        <v>155022</v>
      </c>
    </row>
    <row r="51" spans="1:3" x14ac:dyDescent="0.25">
      <c r="A51" s="3">
        <v>37165</v>
      </c>
      <c r="B51" s="4">
        <v>40</v>
      </c>
      <c r="C51" s="5">
        <v>159923</v>
      </c>
    </row>
    <row r="52" spans="1:3" x14ac:dyDescent="0.25">
      <c r="A52" s="3">
        <v>37257</v>
      </c>
      <c r="B52" s="4">
        <v>41</v>
      </c>
      <c r="C52" s="5">
        <v>159248</v>
      </c>
    </row>
    <row r="53" spans="1:3" x14ac:dyDescent="0.25">
      <c r="A53" s="3">
        <v>37347</v>
      </c>
      <c r="B53" s="4">
        <v>42</v>
      </c>
      <c r="C53" s="5">
        <v>160023</v>
      </c>
    </row>
    <row r="54" spans="1:3" x14ac:dyDescent="0.25">
      <c r="A54" s="3">
        <v>37438</v>
      </c>
      <c r="B54" s="4">
        <v>43</v>
      </c>
      <c r="C54" s="5">
        <v>159529</v>
      </c>
    </row>
    <row r="55" spans="1:3" x14ac:dyDescent="0.25">
      <c r="A55" s="3">
        <v>37530</v>
      </c>
      <c r="B55" s="4">
        <v>44</v>
      </c>
      <c r="C55" s="5">
        <v>161613</v>
      </c>
    </row>
    <row r="56" spans="1:3" x14ac:dyDescent="0.25">
      <c r="A56" s="3">
        <v>37622</v>
      </c>
      <c r="B56" s="4">
        <v>45</v>
      </c>
      <c r="C56" s="5">
        <v>161148</v>
      </c>
    </row>
    <row r="57" spans="1:3" x14ac:dyDescent="0.25">
      <c r="A57" s="3">
        <v>37712</v>
      </c>
      <c r="B57" s="4">
        <v>46</v>
      </c>
      <c r="C57" s="5">
        <v>163670</v>
      </c>
    </row>
    <row r="58" spans="1:3" x14ac:dyDescent="0.25">
      <c r="A58" s="3">
        <v>37803</v>
      </c>
      <c r="B58" s="4">
        <v>47</v>
      </c>
      <c r="C58" s="5">
        <v>165287</v>
      </c>
    </row>
    <row r="59" spans="1:3" x14ac:dyDescent="0.25">
      <c r="A59" s="3">
        <v>37895</v>
      </c>
      <c r="B59" s="4">
        <v>48</v>
      </c>
      <c r="C59" s="5">
        <v>165706</v>
      </c>
    </row>
    <row r="60" spans="1:3" x14ac:dyDescent="0.25">
      <c r="A60" s="3">
        <v>37987</v>
      </c>
      <c r="B60" s="4">
        <v>49</v>
      </c>
      <c r="C60" s="5">
        <v>169413</v>
      </c>
    </row>
    <row r="61" spans="1:3" x14ac:dyDescent="0.25">
      <c r="A61" s="3">
        <v>38078</v>
      </c>
      <c r="B61" s="4">
        <v>50</v>
      </c>
      <c r="C61" s="5">
        <v>166764</v>
      </c>
    </row>
    <row r="62" spans="1:3" x14ac:dyDescent="0.25">
      <c r="A62" s="3">
        <v>38169</v>
      </c>
      <c r="B62" s="4">
        <v>51</v>
      </c>
      <c r="C62" s="5">
        <v>171058</v>
      </c>
    </row>
    <row r="63" spans="1:3" x14ac:dyDescent="0.25">
      <c r="A63" s="3">
        <v>38261</v>
      </c>
      <c r="B63" s="4">
        <v>52</v>
      </c>
      <c r="C63" s="5">
        <v>173136</v>
      </c>
    </row>
    <row r="64" spans="1:3" x14ac:dyDescent="0.25">
      <c r="A64" s="3">
        <v>38353</v>
      </c>
      <c r="B64" s="4">
        <v>53</v>
      </c>
      <c r="C64" s="5">
        <v>172149</v>
      </c>
    </row>
    <row r="65" spans="1:3" x14ac:dyDescent="0.25">
      <c r="A65" s="3">
        <v>38443</v>
      </c>
      <c r="B65" s="4">
        <v>54</v>
      </c>
      <c r="C65" s="5">
        <v>176996</v>
      </c>
    </row>
    <row r="66" spans="1:3" x14ac:dyDescent="0.25">
      <c r="A66" s="3">
        <v>38534</v>
      </c>
      <c r="B66" s="4">
        <v>55</v>
      </c>
      <c r="C66" s="5">
        <v>172746</v>
      </c>
    </row>
    <row r="67" spans="1:3" x14ac:dyDescent="0.25">
      <c r="A67" s="3">
        <v>38626</v>
      </c>
      <c r="B67" s="4">
        <v>56</v>
      </c>
      <c r="C67" s="5">
        <v>175533</v>
      </c>
    </row>
    <row r="68" spans="1:3" x14ac:dyDescent="0.25">
      <c r="A68" s="3">
        <v>38718</v>
      </c>
      <c r="B68" s="4">
        <v>57</v>
      </c>
      <c r="C68" s="5">
        <v>178354</v>
      </c>
    </row>
    <row r="69" spans="1:3" x14ac:dyDescent="0.25">
      <c r="A69" s="3">
        <v>38808</v>
      </c>
      <c r="B69" s="4">
        <v>58</v>
      </c>
      <c r="C69" s="5">
        <v>177195</v>
      </c>
    </row>
    <row r="70" spans="1:3" x14ac:dyDescent="0.25">
      <c r="A70" s="3">
        <v>38899</v>
      </c>
      <c r="B70" s="4">
        <v>59</v>
      </c>
      <c r="C70" s="5">
        <v>176968</v>
      </c>
    </row>
    <row r="71" spans="1:3" x14ac:dyDescent="0.25">
      <c r="A71" s="3">
        <v>38991</v>
      </c>
      <c r="B71" s="4">
        <v>60</v>
      </c>
      <c r="C71" s="5">
        <v>179744</v>
      </c>
    </row>
    <row r="72" spans="1:3" x14ac:dyDescent="0.25">
      <c r="A72" s="3">
        <v>39083</v>
      </c>
      <c r="B72" s="4">
        <v>61</v>
      </c>
      <c r="C72" s="5">
        <v>179136</v>
      </c>
    </row>
    <row r="73" spans="1:3" x14ac:dyDescent="0.25">
      <c r="A73" s="3">
        <v>39173</v>
      </c>
      <c r="B73" s="4">
        <v>62</v>
      </c>
      <c r="C73" s="5">
        <v>177891</v>
      </c>
    </row>
    <row r="74" spans="1:3" x14ac:dyDescent="0.25">
      <c r="A74" s="3">
        <v>39264</v>
      </c>
      <c r="B74" s="4">
        <v>63</v>
      </c>
      <c r="C74" s="5">
        <v>179622</v>
      </c>
    </row>
    <row r="75" spans="1:3" x14ac:dyDescent="0.25">
      <c r="A75" s="3">
        <v>39356</v>
      </c>
      <c r="B75" s="4">
        <v>64</v>
      </c>
      <c r="C75" s="5">
        <v>177697</v>
      </c>
    </row>
    <row r="76" spans="1:3" x14ac:dyDescent="0.25">
      <c r="A76" s="3">
        <v>39448</v>
      </c>
      <c r="B76" s="4">
        <v>65</v>
      </c>
      <c r="C76" s="5">
        <v>174598</v>
      </c>
    </row>
    <row r="77" spans="1:3" x14ac:dyDescent="0.25">
      <c r="A77" s="3">
        <v>39539</v>
      </c>
      <c r="B77" s="4">
        <v>66</v>
      </c>
      <c r="C77" s="5">
        <v>173674</v>
      </c>
    </row>
    <row r="78" spans="1:3" x14ac:dyDescent="0.25">
      <c r="A78" s="3">
        <v>39630</v>
      </c>
      <c r="B78" s="4">
        <v>67</v>
      </c>
      <c r="C78" s="5">
        <v>167695</v>
      </c>
    </row>
    <row r="79" spans="1:3" x14ac:dyDescent="0.25">
      <c r="A79" s="3">
        <v>39722</v>
      </c>
      <c r="B79" s="4">
        <v>68</v>
      </c>
      <c r="C79" s="5">
        <v>157476</v>
      </c>
    </row>
    <row r="80" spans="1:3" x14ac:dyDescent="0.25">
      <c r="A80" s="3">
        <v>39814</v>
      </c>
      <c r="B80" s="4">
        <v>69</v>
      </c>
      <c r="C80" s="5">
        <v>155959</v>
      </c>
    </row>
    <row r="81" spans="1:6" x14ac:dyDescent="0.25">
      <c r="A81" s="3">
        <v>39904</v>
      </c>
      <c r="B81" s="4">
        <v>70</v>
      </c>
      <c r="C81" s="5">
        <v>158490</v>
      </c>
    </row>
    <row r="82" spans="1:6" x14ac:dyDescent="0.25">
      <c r="A82" s="3">
        <v>39995</v>
      </c>
      <c r="B82" s="4">
        <v>71</v>
      </c>
      <c r="C82" s="5">
        <v>157556</v>
      </c>
    </row>
    <row r="83" spans="1:6" x14ac:dyDescent="0.25">
      <c r="A83" s="3">
        <v>40087</v>
      </c>
      <c r="B83" s="4">
        <v>72</v>
      </c>
      <c r="C83" s="5">
        <v>159997</v>
      </c>
    </row>
    <row r="84" spans="1:6" x14ac:dyDescent="0.25">
      <c r="A84" s="3">
        <v>40179</v>
      </c>
      <c r="B84" s="4">
        <v>73</v>
      </c>
      <c r="C84" s="5">
        <v>163801</v>
      </c>
    </row>
    <row r="85" spans="1:6" x14ac:dyDescent="0.25">
      <c r="A85" s="3">
        <v>40269</v>
      </c>
      <c r="B85" s="4">
        <v>74</v>
      </c>
      <c r="C85" s="5">
        <v>163794</v>
      </c>
    </row>
    <row r="86" spans="1:6" x14ac:dyDescent="0.25">
      <c r="A86" s="3">
        <v>40360</v>
      </c>
      <c r="B86" s="4">
        <v>75</v>
      </c>
      <c r="C86" s="5">
        <v>165624</v>
      </c>
    </row>
    <row r="87" spans="1:6" x14ac:dyDescent="0.25">
      <c r="A87" s="3">
        <v>40452</v>
      </c>
      <c r="B87" s="4">
        <v>76</v>
      </c>
      <c r="C87" s="5">
        <v>168413</v>
      </c>
    </row>
    <row r="88" spans="1:6" x14ac:dyDescent="0.25">
      <c r="A88" s="3">
        <v>40544</v>
      </c>
      <c r="B88" s="4">
        <v>77</v>
      </c>
      <c r="C88" s="5">
        <v>170613</v>
      </c>
    </row>
    <row r="89" spans="1:6" ht="27.6" x14ac:dyDescent="0.45">
      <c r="A89" s="3">
        <v>40634</v>
      </c>
      <c r="B89" s="4">
        <v>78</v>
      </c>
      <c r="C89" s="5">
        <v>171391</v>
      </c>
      <c r="D89" s="8"/>
      <c r="E89" s="8"/>
      <c r="F89" s="8"/>
    </row>
    <row r="90" spans="1:6" ht="27.6" x14ac:dyDescent="0.45">
      <c r="A90" s="3">
        <v>40725</v>
      </c>
      <c r="B90" s="4">
        <v>79</v>
      </c>
      <c r="C90" s="5">
        <v>171903</v>
      </c>
      <c r="D90" s="8"/>
      <c r="E90" s="8"/>
      <c r="F90" s="8"/>
    </row>
    <row r="91" spans="1:6" ht="27.6" x14ac:dyDescent="0.45">
      <c r="A91" s="3">
        <v>40817</v>
      </c>
      <c r="B91" s="4">
        <v>80</v>
      </c>
      <c r="C91" s="5">
        <v>173402</v>
      </c>
      <c r="D91" s="8"/>
      <c r="E91" s="8"/>
      <c r="F91" s="8"/>
    </row>
    <row r="92" spans="1:6" ht="27.6" x14ac:dyDescent="0.45">
      <c r="A92" s="3">
        <v>40909</v>
      </c>
      <c r="B92" s="4">
        <v>81</v>
      </c>
      <c r="C92" s="5">
        <v>176630</v>
      </c>
      <c r="D92" s="8"/>
      <c r="E92" s="8"/>
      <c r="F92" s="8"/>
    </row>
    <row r="93" spans="1:6" ht="27.6" x14ac:dyDescent="0.45">
      <c r="A93" s="3">
        <v>41000</v>
      </c>
      <c r="B93" s="4">
        <v>82</v>
      </c>
      <c r="C93" s="5">
        <v>174423</v>
      </c>
      <c r="D93" s="8"/>
      <c r="E93" s="8"/>
      <c r="F93" s="8"/>
    </row>
    <row r="94" spans="1:6" ht="27.6" x14ac:dyDescent="0.45">
      <c r="A94" s="3">
        <v>41091</v>
      </c>
      <c r="B94" s="4">
        <v>83</v>
      </c>
      <c r="C94" s="5">
        <v>177706</v>
      </c>
      <c r="D94" s="8"/>
      <c r="E94" s="8"/>
      <c r="F94" s="8"/>
    </row>
    <row r="95" spans="1:6" ht="27.6" x14ac:dyDescent="0.45">
      <c r="A95" s="3">
        <v>41183</v>
      </c>
      <c r="B95" s="4">
        <v>84</v>
      </c>
      <c r="C95" s="5">
        <v>178913</v>
      </c>
      <c r="D95" s="8"/>
      <c r="E95" s="8"/>
      <c r="F95" s="8"/>
    </row>
    <row r="96" spans="1:6" ht="27.6" x14ac:dyDescent="0.45">
      <c r="A96" s="3">
        <v>41275</v>
      </c>
      <c r="B96" s="4">
        <v>85</v>
      </c>
      <c r="C96" s="5">
        <v>179544</v>
      </c>
      <c r="D96" s="8"/>
      <c r="E96" s="8"/>
      <c r="F96" s="8"/>
    </row>
    <row r="97" spans="1:6" ht="27.6" x14ac:dyDescent="0.45">
      <c r="A97" s="3">
        <v>41365</v>
      </c>
      <c r="B97" s="4">
        <v>86</v>
      </c>
      <c r="C97" s="5">
        <v>181302</v>
      </c>
      <c r="D97" s="8"/>
      <c r="E97" s="8"/>
      <c r="F97" s="8"/>
    </row>
    <row r="98" spans="1:6" ht="27.6" x14ac:dyDescent="0.45">
      <c r="A98" s="3">
        <v>41456</v>
      </c>
      <c r="B98" s="4">
        <v>87</v>
      </c>
      <c r="C98" s="5">
        <v>181530</v>
      </c>
      <c r="D98" s="8"/>
      <c r="E98" s="8"/>
      <c r="F98" s="8"/>
    </row>
    <row r="99" spans="1:6" x14ac:dyDescent="0.25">
      <c r="A99" s="3">
        <v>41548</v>
      </c>
      <c r="B99" s="4">
        <v>88</v>
      </c>
      <c r="C99" s="5">
        <v>182764</v>
      </c>
    </row>
    <row r="100" spans="1:6" x14ac:dyDescent="0.25">
      <c r="A100" s="3">
        <v>41640</v>
      </c>
      <c r="B100" s="4">
        <v>89</v>
      </c>
      <c r="C100" s="5">
        <v>184855</v>
      </c>
    </row>
    <row r="101" spans="1:6" x14ac:dyDescent="0.25">
      <c r="A101" s="3">
        <v>41730</v>
      </c>
      <c r="B101" s="4">
        <v>90</v>
      </c>
      <c r="C101" s="5">
        <v>185520</v>
      </c>
    </row>
    <row r="102" spans="1:6" x14ac:dyDescent="0.25">
      <c r="A102" s="3">
        <v>41821</v>
      </c>
      <c r="B102" s="4">
        <v>91</v>
      </c>
      <c r="C102" s="5">
        <v>186773</v>
      </c>
    </row>
    <row r="103" spans="1:6" x14ac:dyDescent="0.25">
      <c r="A103" s="3">
        <v>41913</v>
      </c>
      <c r="B103" s="4">
        <v>92</v>
      </c>
      <c r="C103" s="5">
        <v>187553</v>
      </c>
    </row>
    <row r="104" spans="1:6" x14ac:dyDescent="0.25">
      <c r="A104" s="3">
        <v>42005</v>
      </c>
      <c r="B104" s="4">
        <v>93</v>
      </c>
      <c r="C104" s="5">
        <v>187224</v>
      </c>
    </row>
    <row r="105" spans="1:6" ht="49.2" customHeight="1" x14ac:dyDescent="0.25">
      <c r="A105" s="3"/>
      <c r="B105" s="4"/>
      <c r="C105" s="5"/>
    </row>
    <row r="106" spans="1:6" ht="22.8" x14ac:dyDescent="0.4">
      <c r="B106" s="12" t="s">
        <v>18</v>
      </c>
      <c r="C106" s="13" t="s">
        <v>16</v>
      </c>
      <c r="D106" s="13"/>
      <c r="E106" s="13" t="s">
        <v>17</v>
      </c>
    </row>
    <row r="107" spans="1:6" ht="27.6" x14ac:dyDescent="0.45">
      <c r="B107" s="15">
        <v>118</v>
      </c>
      <c r="C107" s="7" t="s">
        <v>15</v>
      </c>
      <c r="D107" s="9">
        <f>640.13*118+128603</f>
        <v>204138.34</v>
      </c>
      <c r="E107" s="14">
        <f>640.13*118+128603</f>
        <v>204138.34</v>
      </c>
    </row>
    <row r="108" spans="1:6" ht="27.6" x14ac:dyDescent="0.45">
      <c r="B108" s="15">
        <v>101.33</v>
      </c>
      <c r="C108" s="7" t="s">
        <v>14</v>
      </c>
      <c r="D108" s="9">
        <f>100290*101.33^0.1266</f>
        <v>179963.34941746562</v>
      </c>
      <c r="E108" s="14">
        <f>100290*101.33^0.1266</f>
        <v>179963.34941746562</v>
      </c>
    </row>
    <row r="109" spans="1:6" ht="27.6" x14ac:dyDescent="0.45">
      <c r="B109" s="15">
        <v>114.33</v>
      </c>
      <c r="C109" s="8" t="s">
        <v>13</v>
      </c>
      <c r="D109" s="9">
        <f>-7.5842*114.33^2+1353*114.33+117315</f>
        <v>172867.76567261998</v>
      </c>
      <c r="E109" s="14">
        <f>-7.5842*114.33^2+1353*114.33+117315</f>
        <v>172867.76567261998</v>
      </c>
      <c r="F109" s="8"/>
    </row>
    <row r="110" spans="1:6" ht="27.6" x14ac:dyDescent="0.45">
      <c r="B110" s="15">
        <v>168.33</v>
      </c>
      <c r="C110" s="8" t="s">
        <v>12</v>
      </c>
      <c r="D110" s="8">
        <f>EXP(0.0042*168.33)</f>
        <v>2.0278700383061059</v>
      </c>
      <c r="E110" s="14">
        <f>129391*D110</f>
        <v>262388.13212646532</v>
      </c>
      <c r="F110" s="8"/>
    </row>
    <row r="111" spans="1:6" ht="27.6" x14ac:dyDescent="0.45">
      <c r="B111" s="15">
        <v>131.33000000000001</v>
      </c>
      <c r="C111" s="8" t="s">
        <v>27</v>
      </c>
      <c r="D111" s="8">
        <f>LN(131.33)</f>
        <v>4.8777132395970684</v>
      </c>
      <c r="E111" s="14">
        <f>18887*D111+91321</f>
        <v>183446.36995626983</v>
      </c>
      <c r="F111" s="8"/>
    </row>
    <row r="112" spans="1:6" ht="27.6" x14ac:dyDescent="0.45">
      <c r="C112" s="8"/>
      <c r="D112" s="8"/>
      <c r="E112" s="8"/>
      <c r="F112" s="8"/>
    </row>
    <row r="113" spans="3:6" ht="27.6" x14ac:dyDescent="0.45">
      <c r="C113" s="8"/>
      <c r="D113" s="8"/>
      <c r="E113" s="8"/>
      <c r="F113" s="8"/>
    </row>
    <row r="114" spans="3:6" ht="27.6" x14ac:dyDescent="0.45">
      <c r="C114" s="8"/>
      <c r="D114" s="8"/>
      <c r="E114" s="8"/>
      <c r="F114" s="8"/>
    </row>
    <row r="115" spans="3:6" ht="27.6" x14ac:dyDescent="0.45">
      <c r="C115" s="8"/>
      <c r="D115" s="8"/>
      <c r="E115" s="8"/>
      <c r="F115" s="8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67"/>
  <sheetViews>
    <sheetView topLeftCell="A48" workbookViewId="0">
      <selection activeCell="D55" sqref="D55"/>
    </sheetView>
  </sheetViews>
  <sheetFormatPr defaultRowHeight="13.2" x14ac:dyDescent="0.25"/>
  <cols>
    <col min="3" max="3" width="9.109375" bestFit="1" customWidth="1"/>
    <col min="4" max="4" width="21.5546875" customWidth="1"/>
    <col min="5" max="5" width="9.5546875" bestFit="1" customWidth="1"/>
  </cols>
  <sheetData>
    <row r="1" spans="3:5" x14ac:dyDescent="0.25">
      <c r="D1" s="11" t="s">
        <v>32</v>
      </c>
    </row>
    <row r="2" spans="3:5" x14ac:dyDescent="0.25">
      <c r="E2" s="10" t="s">
        <v>9</v>
      </c>
    </row>
    <row r="3" spans="3:5" x14ac:dyDescent="0.25">
      <c r="C3" s="16">
        <v>42005</v>
      </c>
      <c r="E3" s="17">
        <v>93</v>
      </c>
    </row>
    <row r="4" spans="3:5" x14ac:dyDescent="0.25">
      <c r="C4" s="16"/>
      <c r="E4" s="17"/>
    </row>
    <row r="5" spans="3:5" x14ac:dyDescent="0.25">
      <c r="C5" s="10" t="s">
        <v>34</v>
      </c>
      <c r="E5" s="17">
        <f>10/3</f>
        <v>3.3333333333333335</v>
      </c>
    </row>
    <row r="6" spans="3:5" x14ac:dyDescent="0.25">
      <c r="E6" s="17"/>
    </row>
    <row r="7" spans="3:5" x14ac:dyDescent="0.25">
      <c r="C7" s="16">
        <v>42309</v>
      </c>
      <c r="E7" s="17"/>
    </row>
    <row r="8" spans="3:5" x14ac:dyDescent="0.25">
      <c r="E8" s="17"/>
    </row>
    <row r="9" spans="3:5" x14ac:dyDescent="0.25">
      <c r="C9" s="10" t="s">
        <v>33</v>
      </c>
      <c r="E9" s="17">
        <f>18*4</f>
        <v>72</v>
      </c>
    </row>
    <row r="10" spans="3:5" x14ac:dyDescent="0.25">
      <c r="E10" s="17"/>
    </row>
    <row r="11" spans="3:5" x14ac:dyDescent="0.25">
      <c r="C11" s="16">
        <v>48884</v>
      </c>
      <c r="E11" s="17">
        <f>E3+E5+E9</f>
        <v>168.33333333333331</v>
      </c>
    </row>
    <row r="15" spans="3:5" x14ac:dyDescent="0.25">
      <c r="D15" s="11" t="s">
        <v>21</v>
      </c>
    </row>
    <row r="16" spans="3:5" x14ac:dyDescent="0.25">
      <c r="E16" s="10" t="s">
        <v>9</v>
      </c>
    </row>
    <row r="17" spans="3:5" x14ac:dyDescent="0.25">
      <c r="C17" s="16">
        <v>42005</v>
      </c>
      <c r="E17" s="17">
        <v>93</v>
      </c>
    </row>
    <row r="18" spans="3:5" x14ac:dyDescent="0.25">
      <c r="C18" s="16"/>
      <c r="E18" s="17"/>
    </row>
    <row r="19" spans="3:5" x14ac:dyDescent="0.25">
      <c r="C19" s="10" t="s">
        <v>22</v>
      </c>
      <c r="E19" s="17">
        <f>3/3</f>
        <v>1</v>
      </c>
    </row>
    <row r="20" spans="3:5" x14ac:dyDescent="0.25">
      <c r="E20" s="17"/>
    </row>
    <row r="21" spans="3:5" x14ac:dyDescent="0.25">
      <c r="C21" s="16">
        <v>42095</v>
      </c>
      <c r="E21" s="17"/>
    </row>
    <row r="22" spans="3:5" x14ac:dyDescent="0.25">
      <c r="E22" s="17"/>
    </row>
    <row r="23" spans="3:5" x14ac:dyDescent="0.25">
      <c r="C23" s="10" t="s">
        <v>23</v>
      </c>
      <c r="E23" s="17">
        <f>6*4</f>
        <v>24</v>
      </c>
    </row>
    <row r="24" spans="3:5" x14ac:dyDescent="0.25">
      <c r="E24" s="17"/>
    </row>
    <row r="25" spans="3:5" x14ac:dyDescent="0.25">
      <c r="C25" s="16">
        <v>44287</v>
      </c>
      <c r="E25" s="17">
        <f>E17+E19+E23</f>
        <v>118</v>
      </c>
    </row>
    <row r="29" spans="3:5" x14ac:dyDescent="0.25">
      <c r="D29" s="11" t="s">
        <v>24</v>
      </c>
    </row>
    <row r="30" spans="3:5" x14ac:dyDescent="0.25">
      <c r="E30" s="10" t="s">
        <v>9</v>
      </c>
    </row>
    <row r="31" spans="3:5" x14ac:dyDescent="0.25">
      <c r="C31" s="16">
        <v>42005</v>
      </c>
      <c r="E31" s="17">
        <v>93</v>
      </c>
    </row>
    <row r="32" spans="3:5" x14ac:dyDescent="0.25">
      <c r="C32" s="16"/>
      <c r="E32" s="17"/>
    </row>
    <row r="33" spans="3:5" x14ac:dyDescent="0.25">
      <c r="C33" s="10" t="s">
        <v>25</v>
      </c>
      <c r="E33" s="17">
        <f>7/3</f>
        <v>2.3333333333333335</v>
      </c>
    </row>
    <row r="34" spans="3:5" x14ac:dyDescent="0.25">
      <c r="E34" s="17"/>
    </row>
    <row r="35" spans="3:5" x14ac:dyDescent="0.25">
      <c r="C35" s="16">
        <v>42217</v>
      </c>
      <c r="E35" s="17"/>
    </row>
    <row r="36" spans="3:5" x14ac:dyDescent="0.25">
      <c r="E36" s="17"/>
    </row>
    <row r="37" spans="3:5" x14ac:dyDescent="0.25">
      <c r="C37" s="10" t="s">
        <v>26</v>
      </c>
      <c r="E37" s="17">
        <f>9*4</f>
        <v>36</v>
      </c>
    </row>
    <row r="38" spans="3:5" x14ac:dyDescent="0.25">
      <c r="E38" s="17"/>
    </row>
    <row r="39" spans="3:5" x14ac:dyDescent="0.25">
      <c r="C39" s="16">
        <v>45505</v>
      </c>
      <c r="E39" s="17">
        <f>E31+E33+E37</f>
        <v>131.33333333333331</v>
      </c>
    </row>
    <row r="43" spans="3:5" x14ac:dyDescent="0.25">
      <c r="D43" s="11" t="s">
        <v>28</v>
      </c>
    </row>
    <row r="44" spans="3:5" x14ac:dyDescent="0.25">
      <c r="E44" s="10" t="s">
        <v>9</v>
      </c>
    </row>
    <row r="45" spans="3:5" x14ac:dyDescent="0.25">
      <c r="C45" s="16">
        <v>42005</v>
      </c>
      <c r="E45" s="17">
        <v>93</v>
      </c>
    </row>
    <row r="46" spans="3:5" x14ac:dyDescent="0.25">
      <c r="C46" s="16"/>
      <c r="E46" s="17"/>
    </row>
    <row r="47" spans="3:5" x14ac:dyDescent="0.25">
      <c r="C47" s="10" t="s">
        <v>19</v>
      </c>
      <c r="E47" s="17">
        <f>4/3</f>
        <v>1.3333333333333333</v>
      </c>
    </row>
    <row r="48" spans="3:5" x14ac:dyDescent="0.25">
      <c r="E48" s="17"/>
    </row>
    <row r="49" spans="3:5" x14ac:dyDescent="0.25">
      <c r="C49" s="16">
        <v>42125</v>
      </c>
      <c r="E49" s="17"/>
    </row>
    <row r="50" spans="3:5" x14ac:dyDescent="0.25">
      <c r="E50" s="17"/>
    </row>
    <row r="51" spans="3:5" x14ac:dyDescent="0.25">
      <c r="C51" s="10" t="s">
        <v>20</v>
      </c>
      <c r="E51" s="17">
        <f>5*4</f>
        <v>20</v>
      </c>
    </row>
    <row r="52" spans="3:5" x14ac:dyDescent="0.25">
      <c r="E52" s="17"/>
    </row>
    <row r="53" spans="3:5" x14ac:dyDescent="0.25">
      <c r="C53" s="16">
        <v>43952</v>
      </c>
      <c r="E53" s="17">
        <f>E45+E47+E51</f>
        <v>114.33333333333333</v>
      </c>
    </row>
    <row r="57" spans="3:5" x14ac:dyDescent="0.25">
      <c r="D57" s="11" t="s">
        <v>29</v>
      </c>
    </row>
    <row r="58" spans="3:5" x14ac:dyDescent="0.25">
      <c r="E58" s="10" t="s">
        <v>9</v>
      </c>
    </row>
    <row r="59" spans="3:5" x14ac:dyDescent="0.25">
      <c r="C59" s="16">
        <v>42005</v>
      </c>
      <c r="E59" s="17">
        <v>93</v>
      </c>
    </row>
    <row r="60" spans="3:5" x14ac:dyDescent="0.25">
      <c r="C60" s="16"/>
      <c r="E60" s="17"/>
    </row>
    <row r="61" spans="3:5" x14ac:dyDescent="0.25">
      <c r="C61" s="10" t="s">
        <v>31</v>
      </c>
      <c r="E61" s="17">
        <f>1/3</f>
        <v>0.33333333333333331</v>
      </c>
    </row>
    <row r="62" spans="3:5" x14ac:dyDescent="0.25">
      <c r="E62" s="17"/>
    </row>
    <row r="63" spans="3:5" x14ac:dyDescent="0.25">
      <c r="C63" s="16">
        <v>42036</v>
      </c>
      <c r="E63" s="17"/>
    </row>
    <row r="64" spans="3:5" x14ac:dyDescent="0.25">
      <c r="E64" s="17"/>
    </row>
    <row r="65" spans="3:5" x14ac:dyDescent="0.25">
      <c r="C65" s="10" t="s">
        <v>30</v>
      </c>
      <c r="E65" s="17">
        <f>2*4</f>
        <v>8</v>
      </c>
    </row>
    <row r="66" spans="3:5" x14ac:dyDescent="0.25">
      <c r="E66" s="17"/>
    </row>
    <row r="67" spans="3:5" x14ac:dyDescent="0.25">
      <c r="C67" s="16">
        <v>42767</v>
      </c>
      <c r="E67" s="17">
        <f>E59+E61+E65</f>
        <v>101.33333333333333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 &amp; FOOD</vt:lpstr>
      <vt:lpstr>INPUTS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Andrew</dc:creator>
  <cp:lastModifiedBy>admin</cp:lastModifiedBy>
  <dcterms:created xsi:type="dcterms:W3CDTF">2015-05-07T03:37:43Z</dcterms:created>
  <dcterms:modified xsi:type="dcterms:W3CDTF">2015-05-07T18:40:54Z</dcterms:modified>
</cp:coreProperties>
</file>