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3040" windowHeight="940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13" i="1"/>
  <c r="G15" i="1"/>
  <c r="G14" i="1"/>
  <c r="G13" i="1"/>
  <c r="G12" i="1"/>
  <c r="G11" i="1"/>
  <c r="E15" i="1"/>
  <c r="E14" i="1"/>
  <c r="E13" i="1"/>
  <c r="E12" i="1"/>
  <c r="E11" i="1"/>
  <c r="H7" i="1"/>
  <c r="H5" i="1"/>
  <c r="H4" i="1"/>
  <c r="G5" i="1"/>
  <c r="G6" i="1"/>
  <c r="G7" i="1"/>
  <c r="G8" i="1"/>
  <c r="G4" i="1"/>
  <c r="F8" i="1"/>
  <c r="F7" i="1"/>
  <c r="F6" i="1"/>
  <c r="F5" i="1"/>
  <c r="F4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<sst xmlns="http://schemas.openxmlformats.org/spreadsheetml/2006/main" count="31" uniqueCount="22">
  <si>
    <t>1B</t>
  </si>
  <si>
    <t>1C</t>
  </si>
  <si>
    <t>1D</t>
  </si>
  <si>
    <t>1E</t>
  </si>
  <si>
    <t>2A</t>
  </si>
  <si>
    <t>2B</t>
  </si>
  <si>
    <t>2C</t>
  </si>
  <si>
    <t>2D</t>
  </si>
  <si>
    <t>2E</t>
  </si>
  <si>
    <t>1A</t>
  </si>
  <si>
    <t>P-Value</t>
  </si>
  <si>
    <t>t.dist</t>
  </si>
  <si>
    <t>norm.dist</t>
  </si>
  <si>
    <t>t-statistic</t>
  </si>
  <si>
    <t>Conclusion</t>
  </si>
  <si>
    <t>Fail To Reject</t>
  </si>
  <si>
    <t>Reject</t>
  </si>
  <si>
    <t>Standard Deviation*</t>
  </si>
  <si>
    <t>Fail To reject</t>
  </si>
  <si>
    <t>Standard Deviation**</t>
  </si>
  <si>
    <t>* Standard deviation for the sampling distribution, not the population distribution - didvide by square root of n (sample size).</t>
  </si>
  <si>
    <t>** Use formula to get standard deviation of sampling distribution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</si>
</sst>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178" fontId="2" fillId="0" borderId="0" xfId="1" applyNumberFormat="1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178" fontId="2" fillId="0" borderId="0" xfId="1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J19"/>
  <sheetViews>
    <sheetView tabSelected="1" topLeftCell="A3" workbookViewId="0">
      <selection activeCell="B15" sqref="B15"/>
    </sheetView>
  </sheetViews>
  <sheetFormatPr defaultRowHeight="14.4" x14ac:dyDescent="0.3"/>
  <cols>
    <col min="4" max="4" width="22.77734375" style="8" customWidth="1"/>
    <col min="5" max="5" width="22.77734375" style="9" customWidth="1"/>
    <col min="6" max="9" width="22.77734375" style="8" customWidth="1"/>
    <col min="10" max="10" width="10.33203125" customWidth="1"/>
  </cols>
  <sheetData>
    <row r="3" spans="4:10" ht="40.799999999999997" customHeight="1" x14ac:dyDescent="0.4">
      <c r="D3" s="2"/>
      <c r="E3" s="3" t="s">
        <v>17</v>
      </c>
      <c r="F3" s="2" t="s">
        <v>13</v>
      </c>
      <c r="G3" s="2" t="s">
        <v>11</v>
      </c>
      <c r="H3" s="2" t="s">
        <v>10</v>
      </c>
      <c r="I3" s="2" t="s">
        <v>14</v>
      </c>
      <c r="J3" s="1"/>
    </row>
    <row r="4" spans="4:10" ht="21" x14ac:dyDescent="0.4">
      <c r="D4" s="2" t="s">
        <v>9</v>
      </c>
      <c r="E4" s="3">
        <f>13.8/(100)^0.5</f>
        <v>1.3800000000000001</v>
      </c>
      <c r="F4" s="4">
        <f>(46.1-45)/E4</f>
        <v>0.79710144927536331</v>
      </c>
      <c r="G4" s="5">
        <f>_xlfn.T.DIST(F4,99,TRUE)</f>
        <v>0.78635015660801399</v>
      </c>
      <c r="H4" s="6">
        <f>100%-G4</f>
        <v>0.21364984339198601</v>
      </c>
      <c r="I4" s="2" t="s">
        <v>15</v>
      </c>
      <c r="J4" s="1"/>
    </row>
    <row r="5" spans="4:10" ht="21" x14ac:dyDescent="0.4">
      <c r="D5" s="2" t="s">
        <v>0</v>
      </c>
      <c r="E5" s="3">
        <f>7.9/(100)^0.5</f>
        <v>0.79</v>
      </c>
      <c r="F5" s="4">
        <f>(26.7-25)/E5</f>
        <v>2.1518987341772142</v>
      </c>
      <c r="G5" s="5">
        <f t="shared" ref="G5:G8" si="0">_xlfn.T.DIST(F5,99,TRUE)</f>
        <v>0.98308149646776666</v>
      </c>
      <c r="H5" s="6">
        <f>100%-G5</f>
        <v>1.6918503532233342E-2</v>
      </c>
      <c r="I5" s="2" t="s">
        <v>16</v>
      </c>
      <c r="J5" s="1"/>
    </row>
    <row r="6" spans="4:10" ht="21" x14ac:dyDescent="0.4">
      <c r="D6" s="2" t="s">
        <v>1</v>
      </c>
      <c r="E6" s="3">
        <f>9.4/(100)^0.5</f>
        <v>0.94000000000000006</v>
      </c>
      <c r="F6" s="4">
        <f>(33.4-35)/E6</f>
        <v>-1.7021276595744694</v>
      </c>
      <c r="G6" s="5">
        <f t="shared" si="0"/>
        <v>4.5934849410633104E-2</v>
      </c>
      <c r="H6" s="6">
        <v>4.5999999999999999E-2</v>
      </c>
      <c r="I6" s="2" t="s">
        <v>16</v>
      </c>
      <c r="J6" s="1"/>
    </row>
    <row r="7" spans="4:10" ht="21" x14ac:dyDescent="0.4">
      <c r="D7" s="2" t="s">
        <v>2</v>
      </c>
      <c r="E7" s="3">
        <f>10.4/(100)^0.5</f>
        <v>1.04</v>
      </c>
      <c r="F7" s="4">
        <f>(32.1-30)/E7</f>
        <v>2.0192307692307705</v>
      </c>
      <c r="G7" s="5">
        <f t="shared" si="0"/>
        <v>0.97691673008155522</v>
      </c>
      <c r="H7" s="6">
        <f>100%-G7</f>
        <v>2.3083269918444782E-2</v>
      </c>
      <c r="I7" s="2" t="s">
        <v>16</v>
      </c>
      <c r="J7" s="1"/>
    </row>
    <row r="8" spans="4:10" ht="21" x14ac:dyDescent="0.4">
      <c r="D8" s="2" t="s">
        <v>3</v>
      </c>
      <c r="E8" s="3">
        <f>8.3/(100)^0.5</f>
        <v>0.83000000000000007</v>
      </c>
      <c r="F8" s="4">
        <f>(38.9-40)/E8</f>
        <v>-1.3253012048192787</v>
      </c>
      <c r="G8" s="5">
        <f t="shared" si="0"/>
        <v>9.406085924269264E-2</v>
      </c>
      <c r="H8" s="6">
        <v>9.4E-2</v>
      </c>
      <c r="I8" s="2" t="s">
        <v>15</v>
      </c>
      <c r="J8" s="1"/>
    </row>
    <row r="9" spans="4:10" ht="21" x14ac:dyDescent="0.4">
      <c r="D9" s="2"/>
      <c r="E9" s="3"/>
      <c r="F9" s="2"/>
      <c r="G9" s="2"/>
      <c r="H9" s="2"/>
      <c r="I9" s="2"/>
      <c r="J9" s="1"/>
    </row>
    <row r="10" spans="4:10" ht="63" x14ac:dyDescent="0.4">
      <c r="D10" s="2"/>
      <c r="E10" s="3" t="s">
        <v>19</v>
      </c>
      <c r="F10" s="2"/>
      <c r="G10" s="2" t="s">
        <v>12</v>
      </c>
      <c r="H10" s="2" t="s">
        <v>10</v>
      </c>
      <c r="I10" s="2" t="s">
        <v>14</v>
      </c>
      <c r="J10" s="1"/>
    </row>
    <row r="11" spans="4:10" ht="20.399999999999999" customHeight="1" x14ac:dyDescent="0.4">
      <c r="D11" s="2" t="s">
        <v>4</v>
      </c>
      <c r="E11" s="7">
        <f>(80%*(1-80%))^0.5/(100^0.5)</f>
        <v>3.9999999999999994E-2</v>
      </c>
      <c r="F11" s="2"/>
      <c r="G11" s="5">
        <f>_xlfn.NORM.DIST(73%,80%,E11,TRUE)</f>
        <v>4.005915686381694E-2</v>
      </c>
      <c r="H11" s="6">
        <v>0.04</v>
      </c>
      <c r="I11" s="2" t="s">
        <v>16</v>
      </c>
      <c r="J11" s="1"/>
    </row>
    <row r="12" spans="4:10" ht="21" x14ac:dyDescent="0.4">
      <c r="D12" s="2" t="s">
        <v>5</v>
      </c>
      <c r="E12" s="7">
        <f>(70%*(1-70%))^0.5/(100^0.5)</f>
        <v>4.5825756949558406E-2</v>
      </c>
      <c r="F12" s="2"/>
      <c r="G12" s="5">
        <f>_xlfn.NORM.DIST(65%,70%,E12,TRUE)</f>
        <v>0.13761676203741746</v>
      </c>
      <c r="H12" s="6">
        <v>0.13800000000000001</v>
      </c>
      <c r="I12" s="2" t="s">
        <v>15</v>
      </c>
      <c r="J12" s="1"/>
    </row>
    <row r="13" spans="4:10" ht="21" x14ac:dyDescent="0.4">
      <c r="D13" s="2" t="s">
        <v>6</v>
      </c>
      <c r="E13" s="7">
        <f>(50%*(1-50%))^0.5/(100^0.5)</f>
        <v>0.05</v>
      </c>
      <c r="F13" s="2"/>
      <c r="G13" s="5">
        <f>_xlfn.NORM.DIST(55%,50%,E13,TRUE)</f>
        <v>0.84134474606854326</v>
      </c>
      <c r="H13" s="6">
        <f>100%-G13</f>
        <v>0.15865525393145674</v>
      </c>
      <c r="I13" s="2" t="s">
        <v>18</v>
      </c>
      <c r="J13" s="1"/>
    </row>
    <row r="14" spans="4:10" ht="21" x14ac:dyDescent="0.4">
      <c r="D14" s="2" t="s">
        <v>7</v>
      </c>
      <c r="E14" s="7">
        <f>(90%*(1-90%))^0.5/(100^0.5)</f>
        <v>0.03</v>
      </c>
      <c r="F14" s="2"/>
      <c r="G14" s="5">
        <f>_xlfn.NORM.DIST(88%,90%,E14,TRUE)</f>
        <v>0.25249253754692269</v>
      </c>
      <c r="H14" s="6">
        <v>0.252</v>
      </c>
      <c r="I14" s="2" t="s">
        <v>15</v>
      </c>
      <c r="J14" s="1"/>
    </row>
    <row r="15" spans="4:10" ht="21" x14ac:dyDescent="0.4">
      <c r="D15" s="2" t="s">
        <v>8</v>
      </c>
      <c r="E15" s="7">
        <f>(30%*(1-30%))^0.5/(100^0.5)</f>
        <v>4.5825756949558399E-2</v>
      </c>
      <c r="F15" s="2"/>
      <c r="G15" s="5">
        <f>_xlfn.NORM.DIST(37%,30%,E15,TRUE)</f>
        <v>0.93668477102619141</v>
      </c>
      <c r="H15" s="6">
        <f>100%-G15</f>
        <v>6.331522897380859E-2</v>
      </c>
      <c r="I15" s="2" t="s">
        <v>16</v>
      </c>
      <c r="J15" s="1"/>
    </row>
    <row r="16" spans="4:10" ht="21" x14ac:dyDescent="0.4">
      <c r="D16" s="2"/>
      <c r="E16" s="3"/>
      <c r="F16" s="2"/>
      <c r="G16" s="2"/>
      <c r="H16" s="2"/>
      <c r="I16" s="2"/>
      <c r="J16" s="1"/>
    </row>
    <row r="17" spans="4:10" ht="21" x14ac:dyDescent="0.4">
      <c r="D17" s="2"/>
      <c r="E17" s="3"/>
      <c r="F17" s="2"/>
      <c r="G17" s="2"/>
      <c r="H17" s="2"/>
      <c r="I17" s="2"/>
      <c r="J17" s="1"/>
    </row>
    <row r="18" spans="4:10" s="12" customFormat="1" ht="21" x14ac:dyDescent="0.3">
      <c r="D18" s="10" t="s">
        <v>20</v>
      </c>
      <c r="E18" s="11"/>
      <c r="F18" s="10"/>
      <c r="G18" s="10"/>
      <c r="H18" s="10"/>
      <c r="I18" s="10"/>
      <c r="J18" s="10"/>
    </row>
    <row r="19" spans="4:10" s="12" customFormat="1" ht="21" x14ac:dyDescent="0.3">
      <c r="D19" s="10" t="s">
        <v>21</v>
      </c>
      <c r="E19" s="11"/>
      <c r="F19" s="10"/>
      <c r="G19" s="10"/>
      <c r="H19" s="10"/>
      <c r="I19" s="10"/>
      <c r="J19" s="10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2015-05-03T12:16:35Z</dcterms:created>
  <dcterms:modified xsi:type="dcterms:W3CDTF">2015-05-03T12:39:42Z</dcterms:modified>
</cp:coreProperties>
</file>