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815"/>
  </bookViews>
  <sheets>
    <sheet name="Practice B" sheetId="2" r:id="rId1"/>
  </sheets>
  <calcPr calcId="145621"/>
</workbook>
</file>

<file path=xl/calcChain.xml><?xml version="1.0" encoding="utf-8"?>
<calcChain xmlns="http://schemas.openxmlformats.org/spreadsheetml/2006/main">
  <c r="D16" i="2" l="1"/>
  <c r="E16" i="2" s="1"/>
  <c r="F16" i="2" s="1"/>
  <c r="D15" i="2"/>
  <c r="E15" i="2" s="1"/>
  <c r="F15" i="2" s="1"/>
  <c r="F22" i="2"/>
  <c r="F24" i="2"/>
  <c r="F25" i="2"/>
  <c r="F26" i="2"/>
  <c r="E26" i="2"/>
  <c r="E24" i="2"/>
  <c r="E23" i="2"/>
  <c r="F23" i="2" s="1"/>
  <c r="F17" i="2"/>
  <c r="E17" i="2"/>
  <c r="D13" i="2"/>
  <c r="D12" i="2"/>
  <c r="D27" i="2"/>
  <c r="E25" i="2"/>
  <c r="E22" i="2"/>
  <c r="D10" i="2"/>
  <c r="C10" i="2"/>
  <c r="B10" i="2"/>
  <c r="B9" i="2"/>
  <c r="B8" i="2"/>
  <c r="B7" i="2"/>
  <c r="B6" i="2"/>
  <c r="B1" i="2"/>
  <c r="B5" i="2"/>
  <c r="B4" i="2"/>
  <c r="B3" i="2"/>
  <c r="B2" i="2"/>
  <c r="E27" i="2" l="1"/>
  <c r="F27" i="2"/>
  <c r="F28" i="2" s="1"/>
  <c r="E18" i="2"/>
  <c r="E19" i="2" s="1"/>
  <c r="F18" i="2"/>
  <c r="F19" i="2" s="1"/>
  <c r="D18" i="2"/>
  <c r="D19" i="2" s="1"/>
  <c r="D20" i="2" l="1"/>
  <c r="D28" i="2" s="1"/>
  <c r="E20" i="2"/>
  <c r="E28" i="2" s="1"/>
  <c r="F20" i="2"/>
  <c r="C30" i="2" l="1"/>
  <c r="C29" i="2"/>
</calcChain>
</file>

<file path=xl/sharedStrings.xml><?xml version="1.0" encoding="utf-8"?>
<sst xmlns="http://schemas.openxmlformats.org/spreadsheetml/2006/main" count="32" uniqueCount="32">
  <si>
    <t xml:space="preserve">Annual effective gross income </t>
  </si>
  <si>
    <t xml:space="preserve">laundry </t>
  </si>
  <si>
    <t xml:space="preserve">total </t>
  </si>
  <si>
    <t xml:space="preserve">Vacancy and Collection loss </t>
  </si>
  <si>
    <t xml:space="preserve">Annual gross income </t>
  </si>
  <si>
    <t xml:space="preserve">Expences </t>
  </si>
  <si>
    <t xml:space="preserve">RE taxes </t>
  </si>
  <si>
    <t xml:space="preserve">Insirance </t>
  </si>
  <si>
    <t xml:space="preserve">Utilities </t>
  </si>
  <si>
    <t xml:space="preserve">Maintenance </t>
  </si>
  <si>
    <t xml:space="preserve">other </t>
  </si>
  <si>
    <t xml:space="preserve">Total </t>
  </si>
  <si>
    <t xml:space="preserve">Annual Net Income </t>
  </si>
  <si>
    <t>Y1</t>
  </si>
  <si>
    <t>Y2</t>
  </si>
  <si>
    <t>Y3</t>
  </si>
  <si>
    <t>Y0</t>
  </si>
  <si>
    <t xml:space="preserve">NPV </t>
  </si>
  <si>
    <t xml:space="preserve">IRR </t>
  </si>
  <si>
    <t>1)</t>
  </si>
  <si>
    <t xml:space="preserve">2A) </t>
  </si>
  <si>
    <t xml:space="preserve">2B) </t>
  </si>
  <si>
    <t>3)</t>
  </si>
  <si>
    <t>4)</t>
  </si>
  <si>
    <t>5)</t>
  </si>
  <si>
    <t>6A)</t>
  </si>
  <si>
    <t>6B)</t>
  </si>
  <si>
    <t>6C)</t>
  </si>
  <si>
    <t>6D)</t>
  </si>
  <si>
    <t>7)</t>
  </si>
  <si>
    <t>8)</t>
  </si>
  <si>
    <t>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</si>
</sst>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8" fontId="0" fillId="0" borderId="0" xfId="0" applyNumberFormat="1"/>
    <xf numFmtId="6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165" fontId="0" fillId="2" borderId="0" xfId="1" applyNumberFormat="1" applyFont="1" applyFill="1"/>
    <xf numFmtId="44" fontId="0" fillId="0" borderId="0" xfId="0" applyNumberFormat="1"/>
    <xf numFmtId="165" fontId="0" fillId="2" borderId="0" xfId="0" applyNumberFormat="1" applyFill="1"/>
    <xf numFmtId="6" fontId="0" fillId="0" borderId="0" xfId="1" applyNumberFormat="1" applyFont="1"/>
    <xf numFmtId="165" fontId="0" fillId="0" borderId="0" xfId="0" applyNumberFormat="1"/>
    <xf numFmtId="1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9" sqref="B9"/>
    </sheetView>
  </sheetViews>
  <sheetFormatPr defaultRowHeight="15" x14ac:dyDescent="0.25"/>
  <cols>
    <col min="2" max="2" width="28.7109375" bestFit="1" customWidth="1"/>
    <col min="3" max="3" width="11.5703125" bestFit="1" customWidth="1"/>
    <col min="4" max="5" width="15.28515625" bestFit="1" customWidth="1"/>
    <col min="6" max="6" width="14.28515625" bestFit="1" customWidth="1"/>
  </cols>
  <sheetData>
    <row r="1" spans="1:6" x14ac:dyDescent="0.25">
      <c r="A1" t="s">
        <v>19</v>
      </c>
      <c r="B1" s="2">
        <f>PMT(4.9%/12,15*12,475000)</f>
        <v>-3731.5725340346621</v>
      </c>
    </row>
    <row r="2" spans="1:6" x14ac:dyDescent="0.25">
      <c r="A2" t="s">
        <v>20</v>
      </c>
      <c r="B2" s="2">
        <f>PV(8%,22,20000)</f>
        <v>-204014.87324158597</v>
      </c>
    </row>
    <row r="3" spans="1:6" x14ac:dyDescent="0.25">
      <c r="A3" t="s">
        <v>21</v>
      </c>
      <c r="B3" s="2">
        <f>PV(8%,15,,700000)</f>
        <v>-220669.19347612298</v>
      </c>
    </row>
    <row r="4" spans="1:6" x14ac:dyDescent="0.25">
      <c r="A4" t="s">
        <v>22</v>
      </c>
      <c r="B4" s="2">
        <f>PV(6.5%,16,3500,60000)</f>
        <v>-56092.894326860041</v>
      </c>
    </row>
    <row r="5" spans="1:6" x14ac:dyDescent="0.25">
      <c r="A5" t="s">
        <v>23</v>
      </c>
      <c r="B5" s="3">
        <f>RATE(30,,-100,215)</f>
        <v>2.5843903912600771E-2</v>
      </c>
    </row>
    <row r="6" spans="1:6" x14ac:dyDescent="0.25">
      <c r="A6" t="s">
        <v>24</v>
      </c>
      <c r="B6" s="2">
        <f>PV(4.4%/12,30*12,95000*35%/12)</f>
        <v>-553324.6059940462</v>
      </c>
    </row>
    <row r="7" spans="1:6" x14ac:dyDescent="0.25">
      <c r="A7" t="s">
        <v>25</v>
      </c>
      <c r="B7" s="2">
        <f>FV(3%,25,,25000)</f>
        <v>-52344.448241355349</v>
      </c>
    </row>
    <row r="8" spans="1:6" x14ac:dyDescent="0.25">
      <c r="A8" t="s">
        <v>26</v>
      </c>
      <c r="B8" s="2">
        <f>PV(8%,30,B7)</f>
        <v>589282.45751672902</v>
      </c>
    </row>
    <row r="9" spans="1:6" x14ac:dyDescent="0.25">
      <c r="A9" t="s">
        <v>27</v>
      </c>
      <c r="B9" s="2">
        <f>PMT(8%,25,,B8)</f>
        <v>-8060.6645355721375</v>
      </c>
    </row>
    <row r="10" spans="1:6" x14ac:dyDescent="0.25">
      <c r="A10" t="s">
        <v>28</v>
      </c>
      <c r="B10" s="2">
        <f>FV(3%,70-35,,25000)</f>
        <v>-70346.561359288069</v>
      </c>
      <c r="C10" s="2">
        <f>PV(8%,20,B10)</f>
        <v>690672.90903266682</v>
      </c>
      <c r="D10" s="2">
        <f>PMT(8%,35,,C10)</f>
        <v>-4008.1576160109043</v>
      </c>
    </row>
    <row r="11" spans="1:6" x14ac:dyDescent="0.25">
      <c r="B11" s="1"/>
      <c r="C11" s="1"/>
      <c r="D11" s="1" t="s">
        <v>13</v>
      </c>
      <c r="E11" t="s">
        <v>14</v>
      </c>
      <c r="F11" t="s">
        <v>15</v>
      </c>
    </row>
    <row r="12" spans="1:6" x14ac:dyDescent="0.25">
      <c r="B12">
        <v>1</v>
      </c>
      <c r="D12">
        <f>750*5*12</f>
        <v>45000</v>
      </c>
    </row>
    <row r="13" spans="1:6" x14ac:dyDescent="0.25">
      <c r="B13">
        <v>2</v>
      </c>
      <c r="D13">
        <f>1250*9*12</f>
        <v>135000</v>
      </c>
    </row>
    <row r="14" spans="1:6" x14ac:dyDescent="0.25">
      <c r="A14" t="s">
        <v>29</v>
      </c>
      <c r="B14" t="s">
        <v>4</v>
      </c>
    </row>
    <row r="15" spans="1:6" x14ac:dyDescent="0.25">
      <c r="B15">
        <v>1</v>
      </c>
      <c r="D15" s="4">
        <f>D12</f>
        <v>45000</v>
      </c>
      <c r="E15" s="4">
        <f>D15*1.09</f>
        <v>49050</v>
      </c>
      <c r="F15" s="5">
        <f>E15*1.09</f>
        <v>53464.500000000007</v>
      </c>
    </row>
    <row r="16" spans="1:6" x14ac:dyDescent="0.25">
      <c r="B16">
        <v>2</v>
      </c>
      <c r="D16" s="4">
        <f>D13</f>
        <v>135000</v>
      </c>
      <c r="E16" s="4">
        <f>D16*1.09</f>
        <v>147150</v>
      </c>
      <c r="F16" s="5">
        <f>E16*1.09</f>
        <v>160393.5</v>
      </c>
    </row>
    <row r="17" spans="1:6" x14ac:dyDescent="0.25">
      <c r="B17" t="s">
        <v>1</v>
      </c>
      <c r="D17" s="4">
        <v>500</v>
      </c>
      <c r="E17" s="4">
        <f>D17*1.05</f>
        <v>525</v>
      </c>
      <c r="F17" s="5">
        <f>E17*1.05</f>
        <v>551.25</v>
      </c>
    </row>
    <row r="18" spans="1:6" x14ac:dyDescent="0.25">
      <c r="B18" t="s">
        <v>2</v>
      </c>
      <c r="D18" s="4">
        <f>SUM(D15:D17)</f>
        <v>180500</v>
      </c>
      <c r="E18" s="4">
        <f t="shared" ref="E18:F18" si="0">SUM(E15:E17)</f>
        <v>196725</v>
      </c>
      <c r="F18" s="5">
        <f t="shared" si="0"/>
        <v>214409.25</v>
      </c>
    </row>
    <row r="19" spans="1:6" x14ac:dyDescent="0.25">
      <c r="B19" t="s">
        <v>3</v>
      </c>
      <c r="D19" s="9">
        <f>D18*0.06</f>
        <v>10830</v>
      </c>
      <c r="E19" s="9">
        <f t="shared" ref="E19:F19" si="1">E18*0.06</f>
        <v>11803.5</v>
      </c>
      <c r="F19" s="7">
        <f t="shared" si="1"/>
        <v>12864.555</v>
      </c>
    </row>
    <row r="20" spans="1:6" x14ac:dyDescent="0.25">
      <c r="B20" t="s">
        <v>0</v>
      </c>
      <c r="D20" s="9">
        <f>D18-D19</f>
        <v>169670</v>
      </c>
      <c r="E20" s="9">
        <f t="shared" ref="E20:F20" si="2">E18-E19</f>
        <v>184921.5</v>
      </c>
      <c r="F20" s="7">
        <f t="shared" si="2"/>
        <v>201544.69500000001</v>
      </c>
    </row>
    <row r="21" spans="1:6" x14ac:dyDescent="0.25">
      <c r="B21" t="s">
        <v>5</v>
      </c>
      <c r="F21" s="7"/>
    </row>
    <row r="22" spans="1:6" x14ac:dyDescent="0.25">
      <c r="B22" t="s">
        <v>6</v>
      </c>
      <c r="D22">
        <v>8000</v>
      </c>
      <c r="E22">
        <f>D22*1.02</f>
        <v>8160</v>
      </c>
      <c r="F22" s="10">
        <f>E22*1.02</f>
        <v>8323.2000000000007</v>
      </c>
    </row>
    <row r="23" spans="1:6" x14ac:dyDescent="0.25">
      <c r="B23" t="s">
        <v>7</v>
      </c>
      <c r="D23">
        <v>5000</v>
      </c>
      <c r="E23">
        <f>D23*1.04</f>
        <v>5200</v>
      </c>
      <c r="F23" s="10">
        <f>E23*1.04</f>
        <v>5408</v>
      </c>
    </row>
    <row r="24" spans="1:6" x14ac:dyDescent="0.25">
      <c r="B24" t="s">
        <v>8</v>
      </c>
      <c r="D24">
        <v>15000</v>
      </c>
      <c r="E24">
        <f>D24*1.1</f>
        <v>16500</v>
      </c>
      <c r="F24" s="10">
        <f>E24*1.1</f>
        <v>18150</v>
      </c>
    </row>
    <row r="25" spans="1:6" x14ac:dyDescent="0.25">
      <c r="B25" t="s">
        <v>9</v>
      </c>
      <c r="D25">
        <v>6000</v>
      </c>
      <c r="E25">
        <f>D25*1.05</f>
        <v>6300</v>
      </c>
      <c r="F25" s="10">
        <f>E25*1.05</f>
        <v>6615</v>
      </c>
    </row>
    <row r="26" spans="1:6" x14ac:dyDescent="0.25">
      <c r="B26" t="s">
        <v>10</v>
      </c>
      <c r="D26">
        <v>8000</v>
      </c>
      <c r="E26">
        <f>D26*1.03</f>
        <v>8240</v>
      </c>
      <c r="F26" s="10">
        <f>E26*1.03</f>
        <v>8487.2000000000007</v>
      </c>
    </row>
    <row r="27" spans="1:6" x14ac:dyDescent="0.25">
      <c r="B27" t="s">
        <v>11</v>
      </c>
      <c r="C27" t="s">
        <v>16</v>
      </c>
      <c r="D27">
        <f>SUM(D22:D26)</f>
        <v>42000</v>
      </c>
      <c r="E27">
        <f t="shared" ref="E27:F27" si="3">SUM(E22:E26)</f>
        <v>44400</v>
      </c>
      <c r="F27" s="7">
        <f t="shared" si="3"/>
        <v>46983.399999999994</v>
      </c>
    </row>
    <row r="28" spans="1:6" x14ac:dyDescent="0.25">
      <c r="B28" t="s">
        <v>12</v>
      </c>
      <c r="C28" s="8">
        <v>-1350000</v>
      </c>
      <c r="D28" s="6">
        <f>D20-D27</f>
        <v>127670</v>
      </c>
      <c r="E28" s="6">
        <f t="shared" ref="E28" si="4">E20-E27</f>
        <v>140521.5</v>
      </c>
      <c r="F28" s="7">
        <f>F20-F27+1200000</f>
        <v>1354561.2949999999</v>
      </c>
    </row>
    <row r="29" spans="1:6" x14ac:dyDescent="0.25">
      <c r="A29" t="s">
        <v>30</v>
      </c>
      <c r="B29" t="s">
        <v>17</v>
      </c>
      <c r="C29" s="2">
        <f>NPV(8%,D28:F28)</f>
        <v>1313981.928409033</v>
      </c>
    </row>
    <row r="30" spans="1:6" x14ac:dyDescent="0.25">
      <c r="A30" t="s">
        <v>31</v>
      </c>
      <c r="B30" t="s">
        <v>18</v>
      </c>
      <c r="C30" s="3">
        <f>IRR(C28:F28)</f>
        <v>6.9355661354728593E-2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2014-03-19T17:38:01Z</dcterms:created>
  <dcterms:modified xsi:type="dcterms:W3CDTF">2014-03-28T16:26:16Z</dcterms:modified>
</cp:coreProperties>
</file>